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C_Master2\Desktop\P'Lek\"/>
    </mc:Choice>
  </mc:AlternateContent>
  <bookViews>
    <workbookView xWindow="0" yWindow="0" windowWidth="21600" windowHeight="9225" activeTab="3"/>
  </bookViews>
  <sheets>
    <sheet name="ตัวอย่าง นายก อบจ F" sheetId="1" r:id="rId1"/>
    <sheet name="ฟอร์ม นายก อบจ " sheetId="3" r:id="rId2"/>
    <sheet name="ตัวอย่าง สมาชิก อบจ  F" sheetId="2" r:id="rId3"/>
    <sheet name="ฟอร์ม สมาชิก อบจ " sheetId="4" r:id="rId4"/>
  </sheets>
  <definedNames>
    <definedName name="_xlnm.Print_Area" localSheetId="0">'ตัวอย่าง นายก อบจ F'!$A$1:$Q$65</definedName>
    <definedName name="_xlnm.Print_Area" localSheetId="2">'ตัวอย่าง สมาชิก อบจ  F'!$A$1:$P$65</definedName>
    <definedName name="_xlnm.Print_Area" localSheetId="1">'ฟอร์ม นายก อบจ '!$A$1:$Q$80</definedName>
    <definedName name="_xlnm.Print_Titles" localSheetId="0">'ตัวอย่าง นายก อบจ F'!$1:$3</definedName>
    <definedName name="_xlnm.Print_Titles" localSheetId="2">'ตัวอย่าง สมาชิก อบจ  F'!$1:$3</definedName>
    <definedName name="_xlnm.Print_Titles" localSheetId="1">'ฟอร์ม นายก อบจ '!$1:$3</definedName>
    <definedName name="_xlnm.Print_Titles" localSheetId="3">'ฟอร์ม สมาชิก อบจ 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0" i="3" l="1"/>
  <c r="P60" i="4"/>
  <c r="P50" i="4"/>
  <c r="P48" i="4"/>
  <c r="P45" i="4"/>
  <c r="P43" i="4"/>
  <c r="P35" i="4"/>
  <c r="P33" i="4"/>
  <c r="P31" i="4"/>
  <c r="P28" i="4"/>
  <c r="P23" i="4"/>
  <c r="P21" i="4"/>
  <c r="P19" i="4"/>
  <c r="P15" i="4"/>
  <c r="P13" i="4"/>
  <c r="P11" i="4"/>
  <c r="P64" i="2"/>
  <c r="P60" i="2"/>
  <c r="P50" i="2"/>
  <c r="P48" i="2"/>
  <c r="P45" i="2"/>
  <c r="P43" i="2"/>
  <c r="P35" i="2"/>
  <c r="P33" i="2"/>
  <c r="P31" i="2"/>
  <c r="P28" i="2"/>
  <c r="P23" i="2"/>
  <c r="P21" i="2"/>
  <c r="P19" i="2"/>
  <c r="P15" i="2"/>
  <c r="P13" i="2"/>
  <c r="P11" i="2"/>
  <c r="P60" i="3"/>
  <c r="P50" i="3"/>
  <c r="P48" i="3"/>
  <c r="P45" i="3"/>
  <c r="P43" i="3"/>
  <c r="P35" i="3"/>
  <c r="P33" i="3"/>
  <c r="P31" i="3"/>
  <c r="P28" i="3"/>
  <c r="P23" i="3"/>
  <c r="P21" i="3"/>
  <c r="P19" i="3"/>
  <c r="P15" i="3"/>
  <c r="P13" i="3"/>
  <c r="P11" i="3"/>
  <c r="Q64" i="1"/>
  <c r="Q60" i="1"/>
  <c r="Q48" i="1"/>
  <c r="Q45" i="1"/>
  <c r="Q43" i="1"/>
  <c r="Q35" i="1"/>
  <c r="Q33" i="1"/>
  <c r="Q31" i="1"/>
  <c r="Q28" i="1"/>
  <c r="P64" i="4" l="1"/>
  <c r="P64" i="3"/>
  <c r="P66" i="2" l="1"/>
  <c r="P67" i="2" s="1"/>
  <c r="G80" i="3" l="1"/>
  <c r="D80" i="3"/>
  <c r="M80" i="4"/>
  <c r="G80" i="4"/>
  <c r="D80" i="4"/>
  <c r="P78" i="4"/>
  <c r="P76" i="4"/>
  <c r="P78" i="3"/>
  <c r="P76" i="3"/>
  <c r="P80" i="2"/>
  <c r="P69" i="2" s="1"/>
  <c r="P78" i="2"/>
  <c r="P76" i="2"/>
  <c r="D11" i="2"/>
  <c r="Q80" i="1"/>
  <c r="Q69" i="1" s="1"/>
  <c r="Q78" i="1"/>
  <c r="Q76" i="1"/>
  <c r="Q50" i="1"/>
  <c r="Q23" i="1"/>
  <c r="Q21" i="1"/>
  <c r="Q19" i="1"/>
  <c r="Q15" i="1"/>
  <c r="Q13" i="1"/>
  <c r="Q11" i="1"/>
  <c r="P80" i="3" l="1"/>
  <c r="P69" i="3" s="1"/>
  <c r="P66" i="4"/>
  <c r="P67" i="4" s="1"/>
  <c r="P66" i="3"/>
  <c r="P67" i="3" s="1"/>
  <c r="Q66" i="1"/>
  <c r="Q67" i="1" s="1"/>
  <c r="P80" i="4"/>
  <c r="P69" i="4" s="1"/>
</calcChain>
</file>

<file path=xl/comments1.xml><?xml version="1.0" encoding="utf-8"?>
<comments xmlns="http://schemas.openxmlformats.org/spreadsheetml/2006/main">
  <authors>
    <author>ECT0401-384</author>
  </authors>
  <commentList>
    <comment ref="D11" authorId="0" shapeId="0">
      <text>
        <r>
          <rPr>
            <sz val="9"/>
            <color indexed="81"/>
            <rFont val="Tahoma"/>
            <family val="2"/>
          </rPr>
          <t xml:space="preserve">เขตเลือกตั้ง 4 เขต
ประมาณการเขตละ 10 คน
</t>
        </r>
      </text>
    </comment>
  </commentList>
</comments>
</file>

<file path=xl/comments2.xml><?xml version="1.0" encoding="utf-8"?>
<comments xmlns="http://schemas.openxmlformats.org/spreadsheetml/2006/main">
  <authors>
    <author>ECT0401-384</author>
  </authors>
  <commentList>
    <comment ref="D11" authorId="0" shapeId="0">
      <text>
        <r>
          <rPr>
            <sz val="9"/>
            <color indexed="81"/>
            <rFont val="Tahoma"/>
            <family val="2"/>
          </rPr>
          <t xml:space="preserve">เขตอำเภอ 1 เขต
ประมาณการเขตละ 10 คน
</t>
        </r>
      </text>
    </comment>
  </commentList>
</comments>
</file>

<file path=xl/sharedStrings.xml><?xml version="1.0" encoding="utf-8"?>
<sst xmlns="http://schemas.openxmlformats.org/spreadsheetml/2006/main" count="745" uniqueCount="99">
  <si>
    <t xml:space="preserve">ตัวอย่างวิธีการคำนวณ
ค่าใช้จ่ายในการเลือกตั้งผู้บริหารท้องถิ่น </t>
  </si>
  <si>
    <t>(นายก อบจ.)</t>
  </si>
  <si>
    <t>ลำดับ</t>
  </si>
  <si>
    <t>ประเภทค่าใช้จ่าย</t>
  </si>
  <si>
    <t>ราคาประมาณการ</t>
  </si>
  <si>
    <t>หมายเหตุ</t>
  </si>
  <si>
    <t>ค่าใช้จ่ายในการสมัครรับเลือกตั้ง เช่น</t>
  </si>
  <si>
    <t xml:space="preserve"> - ค่าสมัคร</t>
  </si>
  <si>
    <t xml:space="preserve"> - ค่าถ่ายรูป</t>
  </si>
  <si>
    <t xml:space="preserve"> - ค่าใบรับรองแพทย์</t>
  </si>
  <si>
    <t xml:space="preserve"> - ค่าถ่ายเอกสาร</t>
  </si>
  <si>
    <t>ฯลฯ</t>
  </si>
  <si>
    <t>ค่าจ้างแรงงาน เช่น</t>
  </si>
  <si>
    <t xml:space="preserve"> - ค่าจ้างผู้ช่วยหาเสียง </t>
  </si>
  <si>
    <t>(</t>
  </si>
  <si>
    <t>คน</t>
  </si>
  <si>
    <t>x</t>
  </si>
  <si>
    <t>บาท</t>
  </si>
  <si>
    <t>วัน</t>
  </si>
  <si>
    <t>)</t>
  </si>
  <si>
    <t>นายก อบจ. ใช้เขตจังหวัดเป็นเขตเลือกตั้ง</t>
  </si>
  <si>
    <t>[(ประมาณการผู้ช่วยหาเสียง x จำนวนเขต) x ค่าแรงขั้นต่ำ x ประมาณการจำนวนวันหาเสียง]</t>
  </si>
  <si>
    <t xml:space="preserve"> - ค่าจ้างตัวแทนผู้สมัครประจำหน่วยเลือกตั้ง </t>
  </si>
  <si>
    <t>หน่วย</t>
  </si>
  <si>
    <t>[ จำนวนหน่วยเลือกตั้ง ( 1คน/หน่วย) x ค่าแรงขั้นต่ำ x  ประมาณการจ้างตัวแทนผู้สมัครประจำหน่วยเลือกตั้ง  20%]</t>
  </si>
  <si>
    <t xml:space="preserve"> - ค่าจ้างพิธีกรเวทีปราศรัยหาเสียง</t>
  </si>
  <si>
    <t>ครั้ง</t>
  </si>
  <si>
    <t>[ประมาณการจำนวนพิธีกร x ประมาณการค่าจ้างพิธีกร x ประมาณการจำนวนครั้งหาเสียง]</t>
  </si>
  <si>
    <t>ค่าจ้างทำของ เช่น</t>
  </si>
  <si>
    <t xml:space="preserve"> - ค่าทำเสื้อ (แจ็กเก็ต/เสื้อยืด) </t>
  </si>
  <si>
    <t>[ประมาณการผู้ช่วยหาเสียงและทีมงานของผู้สมัคร x ประมาณการค่าจ้างทำของ ]</t>
  </si>
  <si>
    <t xml:space="preserve"> - ค่าทำหมวก </t>
  </si>
  <si>
    <t xml:space="preserve"> - ค่าจ้างทำของอื่นๆ (พัด)</t>
  </si>
  <si>
    <t>ค่าโฆษณาในสื่อต่าง ๆ</t>
  </si>
  <si>
    <t xml:space="preserve"> - ค่าผลิตสื่อเพื่อออกอากาศ</t>
  </si>
  <si>
    <t xml:space="preserve"> - ค่าทำป้าย (ขนาด 130 ซม. X 245 ซม.)</t>
  </si>
  <si>
    <t>เท่า</t>
  </si>
  <si>
    <t>(จำนวนหน่วยเลือกตั้ง x ประมาณการค่าป้าย x จำนวนป้ายที่ผู้สมัครจัดทำได้ตามระเบียบ x ประมาณการจัดทำป้าย 100%)</t>
  </si>
  <si>
    <t>ค่าจ้างทำสิ่งพิมพ์ เช่น</t>
  </si>
  <si>
    <t xml:space="preserve"> - ค่าแผ่นพับ</t>
  </si>
  <si>
    <t>(จำนวนผู้มีสิทธิเลือกตั้ง x ประมาณการค่าจัดทำแผ่นพับ x ประมาณการจัดทำแผ่นพับ 20%)</t>
  </si>
  <si>
    <t xml:space="preserve"> - ค่าจัดทำประกาศ (ขนาด 30 ซม. X 42 ซม. )</t>
  </si>
  <si>
    <t xml:space="preserve"> - ค่าจัดทำบัตรแนะนำตัว </t>
  </si>
  <si>
    <t>(จำนวนผู้มีสิทธิเลือกตั้ง x ประมาณการค่าจัดทำบัตรแนะนำตัว  x ประมาณการจัดทำบัตรแนะนำตัว 20%)</t>
  </si>
  <si>
    <t>ค่าใช้จ่ายในการหาเสียงทางอิเล็กทรอนิกส์ เช่น</t>
  </si>
  <si>
    <t xml:space="preserve"> - ค่าจ้างทำเพจเฟสบุ๊ก </t>
  </si>
  <si>
    <t xml:space="preserve">ค่าจัดซื้อหรือเช่าวัสดุ เช่น เครื่องขยายเสียง </t>
  </si>
  <si>
    <t>ค่าเช่าสถานที่ และค่าตกแต่งสถานที่</t>
  </si>
  <si>
    <t xml:space="preserve"> - ค่าเช่าศูนย์อำนวยการเลือกตั้ง </t>
  </si>
  <si>
    <t>เดือน</t>
  </si>
  <si>
    <t>(ประมาณการจำนวนเดือน x ประมาณการค่าเช่า)</t>
  </si>
  <si>
    <t xml:space="preserve"> - ค่าเวทีหาเสียงปราศรัย  </t>
  </si>
  <si>
    <t>อำเภอ</t>
  </si>
  <si>
    <t>(ประมาณการจำนวนอำเภอ x ประมาณการค่าเวทีหาเสียง)</t>
  </si>
  <si>
    <t>ค่าเช่ายานพาหนะ ค่าน้ำมันเชื้อเพลิง</t>
  </si>
  <si>
    <t xml:space="preserve"> - ค่าจ้างรถหาเสียง</t>
  </si>
  <si>
    <t>คัน</t>
  </si>
  <si>
    <t>(ประมาณการจำนวนอำเภอ x ประมาณการจำนวนรถ x ประมาณการค่าเช่า/วัน x ประมาณการจำนวนวัน)</t>
  </si>
  <si>
    <t xml:space="preserve"> - ค่าน้ำมันเชื้อเพลิง </t>
  </si>
  <si>
    <t>(ประมาณการค่าน้ำมันเชื้อเพลิง x ประมาณการจำนวนวัน)</t>
  </si>
  <si>
    <t>ค่าสาธารณูปโภค เช่น</t>
  </si>
  <si>
    <t xml:space="preserve"> - ค่าน้ำ</t>
  </si>
  <si>
    <t xml:space="preserve"> - ค่าไฟ</t>
  </si>
  <si>
    <t xml:space="preserve"> - ค่าโทรศัพท์</t>
  </si>
  <si>
    <t xml:space="preserve"> - ค่าไปรษณีย์ที่ใช้ในการเลือกตั้ง</t>
  </si>
  <si>
    <t>ค่าใช้จ่ายสำหรับผู้สมัครและผู้ช่วยหาเสียง เช่น</t>
  </si>
  <si>
    <t xml:space="preserve"> - ค่าอบรม เช่น ตัวแทนผู้สมัคร, ผู้ช่วยหาเสียง</t>
  </si>
  <si>
    <t xml:space="preserve"> - ค่าอาหารและเครื่องดื่ม</t>
  </si>
  <si>
    <t>(ประมาณการจำนวนผู้สมัครและผู้ช่วยหาเสียง x ประมาณการค่าอาหารและเครื่องดื่ม x ประมาณการจำนวนวัน)</t>
  </si>
  <si>
    <t>ค่าใช้จ่าย อื่น ๆ</t>
  </si>
  <si>
    <t>รวมค่าใช้จ่ายทั้งหมด</t>
  </si>
  <si>
    <t xml:space="preserve">(๑) การคำนวณค่าใช้จ่ายในการเลือกตั้งให้คำนึงถึงประเภทของค่าใช้จ่ายในการเลือกตั้ง
ตามประกาศคณะกรรมการการเลือกตั้ง เรื่อง ประเภทของค่าใช้จ่ายในการเลือกตั้งสมาชิกสภาท้องถิ่น
หรือผู้บริหารท้องถิ่น 
(๒) นำค่าใช้จ่ายที่ได้แต่ละประเภทตาม (๑) มารวมคำนวณเป็นค่าใช้จ่ายในการเลือกตั้ง 
ทั้งนี้ค่าใช้จ่ายเกี่ยวกับจำนวนประกาศและแผ่นป้ายเกี่ยวกับการหาเสียงเลือกตั้ง ให้เป็นไปตาม
ระเบียบคณะกรรมการการเลือกตั้งว่าด้วยวิธีการหาเสียงและลักษณะต้องห้ามในการหาเสียงเลือกตั้ง
สมาชิกสภาท้องถิ่นหรือผู้บริหารท้องถิ่น </t>
  </si>
  <si>
    <t>(๓) นำจำนวนผลลัพธ์ตาม (๒) คูณด้วยดัชนีราคาผู้บริโภคตามประกาศของกระทรวงพาณิชย์ของแต่ละจังหวัด 
และนำผลคูณที่ได้มาหารด้วยหนึ่งร้อย</t>
  </si>
  <si>
    <t xml:space="preserve">(๔) นำจำนวนผลลัพธ์ตาม (๓) มาเปรียบเทียบกับจำนวนเงินตามประกาศกำหนดจำนวนเงินค่าใช้จ่ายในการเลือกตั้งสมาชิกสภาท้องถิ่นหรือผู้บริหารท้องถิ่นขององค์กรปกครองส่วนท้องถิ่นแต่ละประเภทที่แต่ละจังหวัด
ได้ประกาศไว้ครั้งหลังสุด </t>
  </si>
  <si>
    <t>ในกรณีที่นำมาเปรียบเทียบแล้วจำนวนเงินค่าใช้จ่ายที่คำนวณได้มีค่ามากกว่าค่าใช้จ่ายในการเลือกตั้งสมาชิกสภาท้องถิ่นหรือผู้บริหารท้องถิ่นขององค์กรปกครองส่วนท้องถิ่นแต่ละประเภทที่แต่ละจังหวัดได้ประกาศ
ไว้ครั้งหลังสุด ให้ถือเอาจำนวนเงินค่าใช้จ่ายที่ประกาศไว้ครั้งหลังสุดดังกล่าว คูณด้วยร้อยละของผลต่าง
การเปลี่ยนแปลงดัชนีราคาผู้บริโภคตามประกาศของกระทรวงพาณิชย์ในปีที่ประกาศกำหนดจำนวนเงินค่าใช้จ่ายครั้งหลังสุดกับดัชนีราคาผู้บริโภคที่ประกาศ ณ ปัจจุบัน นำผลลัพธ์ที่ได้ดังกล่าวมารวมกับจำนวนเงินค่าใช้จ่าย
ที่ประกาศไว้ครั้งหลังสุด เป็นค่าใช้จ่ายในการเลือกตั้งสำหรับผู้สมัครรับเลือกตั้งเป็นสมาชิกสภาท้องถิ่นหรือผู้บริหารท้องถิ่นขององค์กรปกครองส่วนท้องถิ่นประเภทนั้น ทั้งนี้ กรณีจำนวนเงินที่คำนวณได้น้อยกว่าค่าใช้จ่ายในการเลือกตั้งสมาชิกสภาท้องถิ่นหรือผู้บริหารท้องถิ่นขององค์กรปกครองส่วนท้องถิ่นแต่ละประเภทที่แต่ละจังหวัดได้ประกาศไว้ครั้งหลังสุด ให้ถือเอาจำนวนเงินค่าใช้จ่ายที่ประกาศไว้ครั้งหลังสุดดังกล่าวเป็นค่าใช้จ่ายในการเลือกตั้งสำหรับผู้สมัครรับเลือกตั้งเป็นสมาชิกสภาท้องถิ่นหรือผู้บริหารท้องถิ่นขององค์กรปกครองส่วนท้องถิ่นประเภทนั้น</t>
  </si>
  <si>
    <r>
      <t xml:space="preserve">ดัชนีผู้บริโภคปี 2554 = 95.6 
ดัชนีผู้บริโภค ธันวาคม 2562 = 102.60
ผลต่างของดัชนี 102.6 - 95.6 = 7.0
คิดเป็นร้อยละ 7.0 x 100 หาร 95.6 = 7.32
วงเงินที่ประกาศครั้งหลังสุด 4,000,000 บาท x ร้อยละ 7.32 = 292,800 บาท 
</t>
    </r>
    <r>
      <rPr>
        <sz val="16"/>
        <color rgb="FFFF0000"/>
        <rFont val="TH SarabunPSK"/>
        <family val="2"/>
      </rPr>
      <t>(ค่าใช้จ่ายจากดัชนีผู้บริโภคที่เพิ่มขึ้น คือ 292,800 บาท)</t>
    </r>
    <r>
      <rPr>
        <sz val="16"/>
        <color theme="1"/>
        <rFont val="TH SarabunPSK"/>
        <family val="2"/>
        <charset val="222"/>
      </rPr>
      <t xml:space="preserve">
รวมจำนวนเงิน 4,000,000 บาท + 292,800 บาท = 4,292,800 บาท
</t>
    </r>
    <r>
      <rPr>
        <sz val="16"/>
        <color rgb="FFFF0000"/>
        <rFont val="TH SarabunPSK"/>
        <family val="2"/>
      </rPr>
      <t>ดังนั้น จำนวนเงินที่ควรประกาศ 4,300,000 บาท ถึง 4,400,000 บาท</t>
    </r>
    <r>
      <rPr>
        <sz val="16"/>
        <color theme="1"/>
        <rFont val="TH SarabunPSK"/>
        <family val="2"/>
        <charset val="222"/>
      </rPr>
      <t xml:space="preserve"> </t>
    </r>
  </si>
  <si>
    <t>ดัชนีผู้บริโภค ณ ธันวาคม 2562</t>
  </si>
  <si>
    <t>/</t>
  </si>
  <si>
    <t>(ดัชนีผู้บริโภค / 100)</t>
  </si>
  <si>
    <t>ดัชนีผู้บริโภค ณ ธันวาคม 2554</t>
  </si>
  <si>
    <t>อัตราการเปลี่ยนแปลงของดัชนีราคาผู้บริโภคตามประกาศ</t>
  </si>
  <si>
    <t>-</t>
  </si>
  <si>
    <t>(ดัชนีผู้บริโภค ปี 2562 - ดัชนีผู้บริโภค ปี 2554) x 100 / ดัชนีผู้บริโภค ปี 2554</t>
  </si>
  <si>
    <t xml:space="preserve">ตัวอย่างวิธีการคำนวณ
ค่าใช้จ่ายในการเลือกตั้งสมาชิกสภาท้องถิ่น </t>
  </si>
  <si>
    <t>(กรณี สมาชิก อบจ.)</t>
  </si>
  <si>
    <t>สมาชิก อบจ. ใช้เขตอำเภอเป็นเขตเลือกตั้ง</t>
  </si>
  <si>
    <r>
      <t xml:space="preserve">ดัชนีผู้บริโภคปี 2554 = 95.6 
ดัชนีผู้บริโภค ธันวาคม 2562 = 102.60
ผลต่างของดัชนี 102.60 - 95.6 = 7.0
คิดเป็นร้อยละ 7.5 x 100 หาร 95.6 = 7.32
วงเงินที่ประกาศครั้งหลังสุด 200,000 บาท x ร้อยละ 7.32 = 214,640 บาท 
</t>
    </r>
    <r>
      <rPr>
        <sz val="16"/>
        <color rgb="FFFF0000"/>
        <rFont val="TH SarabunPSK"/>
        <family val="2"/>
      </rPr>
      <t>(ค่าใช้จ่ายจากดัชนีผู้บริโภคที่เพิ่มขึ้น คือ 14,640 บาท)</t>
    </r>
    <r>
      <rPr>
        <sz val="16"/>
        <color theme="1"/>
        <rFont val="TH SarabunPSK"/>
        <family val="2"/>
        <charset val="222"/>
      </rPr>
      <t xml:space="preserve">
รวมจำนวนเงิน 200,000 บาท + 14,640 บาท = 214,640 บาท
</t>
    </r>
    <r>
      <rPr>
        <sz val="16"/>
        <color rgb="FFFF0000"/>
        <rFont val="TH SarabunPSK"/>
        <family val="2"/>
      </rPr>
      <t>ดังนั้น จำนวนเงินที่ควรประกาศ 215,000 บาท ถึง 220,000 บาท</t>
    </r>
    <r>
      <rPr>
        <sz val="16"/>
        <color theme="1"/>
        <rFont val="TH SarabunPSK"/>
        <family val="2"/>
        <charset val="222"/>
      </rPr>
      <t xml:space="preserve"> </t>
    </r>
  </si>
  <si>
    <t>[ จำนวนหน่วยเลือกตั้ง ( 1คน/หน่วย) x ค่าแรงขั้นต่ำ x  ประมาณการจ้างตัวแทนผู้สมัครประจำหน่วยเลือกตั้ง  XX%]</t>
  </si>
  <si>
    <t>(จำนวนหน่วยเลือกตั้ง x ประมาณการค่าป้าย x จำนวนป้ายที่ผู้สมัครจัดทำได้ตามระเบียบ x ประมาณการจัดทำป้าย XX%)</t>
  </si>
  <si>
    <t>(จำนวนผู้มีสิทธิเลือกตั้ง x ประมาณการค่าจัดทำแผ่นพับ x ประมาณการจัดทำแผ่นพับ XX%)</t>
  </si>
  <si>
    <t>(จำนวนผู้มีสิทธิเลือกตั้ง x ประมาณการค่าจัดทำบัตรแนะนำตัว  x ประมาณการจัดทำบัตรแนะนำตัว XX%)</t>
  </si>
  <si>
    <t>ดัชนีผู้บริโภค ที่ ประกาศ ณ ปีปัจจุบัน</t>
  </si>
  <si>
    <t>ดัชนีราคาผู้บริโภคตามประกาศของกระทรวงพาณิชย์ในปีที่ประกาศกำหนดจำนวนเงินค่าใช้จ่ายครั้งหลังสุด</t>
  </si>
  <si>
    <t>(ดัชนีผู้บริโภค ที่ ประกาศ ณ ปีปัจจุบัน - ดัชนีราคาผู้บริโภคตามประกาศของกระทรวงพาณิชย์ในปีที่ประกาศกำหนดจำนวนเงินค่าใช้จ่ายครั้งหลังสุด) x 100 / ดัชนีราคาผู้บริโภคตามประกาศของกระทรวงพาณิชย์ในปีที่ประกาศกำหนดจำนวนเงินค่าใช้จ่ายครั้งหลังสุด</t>
  </si>
  <si>
    <t>(จำนวนหน่วยเลือกตั้ง x ประมาณการค่าจัดทำประกาศ x จำนวนประกาศที่ผู้สมัครจัดทำได้ตามระเบียบ x ประมาณการจัดทำประกาศ (100%))</t>
  </si>
  <si>
    <t>(จำนวนหน่วยเลือกตั้ง x ประมาณการค่าจัดทำประกาศ x จำนวนประกาศที่ผู้สมัครจัดทำได้ตามระเบียบ x ประมาณการจัดทำประกาศ (XX%))</t>
  </si>
  <si>
    <t>(616,724.20 x 102.60 / 100)</t>
  </si>
  <si>
    <t>(4,956,717.20 x 102.6 / 100)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</si>
  <si>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  <charset val="222"/>
      </rPr>
      <t>: ตัวอย่างในการคำนวณค่าใช้จ่ายในการเลือกตั้งของผู้สมัครรับเลือกตั้งเป็นสมาชิกสภาท้องถิ่นหรือผู้บริหารท้องถิ่น 
             จำนวนหน่วย จำนวนผู้มีสิทธิเลือกตั้ง สนง.กกต. นำข้อมูลมาจากการเลือกตั้ง ส.ส.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</si>
</sst>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 tint="4.9989318521683403E-2"/>
      <name val="TH SarabunPSK"/>
      <family val="2"/>
    </font>
    <font>
      <sz val="9"/>
      <color indexed="81"/>
      <name val="Tahoma"/>
      <family val="2"/>
    </font>
    <font>
      <b/>
      <u/>
      <sz val="16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Continuous"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3" fontId="0" fillId="0" borderId="0" xfId="1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43" fontId="0" fillId="0" borderId="3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43" fontId="0" fillId="2" borderId="5" xfId="1" applyFont="1" applyFill="1" applyBorder="1" applyAlignment="1" applyProtection="1">
      <alignment horizontal="center"/>
      <protection locked="0"/>
    </xf>
    <xf numFmtId="43" fontId="0" fillId="0" borderId="5" xfId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43" fontId="0" fillId="0" borderId="5" xfId="1" applyFont="1" applyBorder="1" applyAlignment="1" applyProtection="1">
      <alignment horizontal="center"/>
    </xf>
    <xf numFmtId="9" fontId="0" fillId="2" borderId="6" xfId="0" applyNumberFormat="1" applyFill="1" applyBorder="1" applyAlignment="1" applyProtection="1">
      <alignment horizontal="center"/>
      <protection locked="0"/>
    </xf>
    <xf numFmtId="9" fontId="0" fillId="0" borderId="6" xfId="0" applyNumberFormat="1" applyBorder="1" applyAlignment="1" applyProtection="1">
      <alignment horizontal="center"/>
      <protection locked="0"/>
    </xf>
    <xf numFmtId="3" fontId="0" fillId="2" borderId="6" xfId="0" applyNumberFormat="1" applyFill="1" applyBorder="1" applyAlignment="1" applyProtection="1">
      <alignment horizontal="center"/>
      <protection locked="0"/>
    </xf>
    <xf numFmtId="3" fontId="0" fillId="0" borderId="6" xfId="0" applyNumberForma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43" fontId="0" fillId="2" borderId="9" xfId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43" fontId="2" fillId="0" borderId="11" xfId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1" applyFont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2" xfId="0" applyFill="1" applyBorder="1" applyAlignment="1">
      <alignment horizontal="left" vertical="center" wrapText="1" shrinkToFit="1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43" fontId="0" fillId="0" borderId="2" xfId="1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"/>
    </xf>
    <xf numFmtId="43" fontId="0" fillId="0" borderId="2" xfId="1" applyFont="1" applyFill="1" applyBorder="1" applyAlignment="1" applyProtection="1">
      <alignment horizontal="center"/>
    </xf>
    <xf numFmtId="43" fontId="0" fillId="2" borderId="2" xfId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43" fontId="0" fillId="0" borderId="0" xfId="1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43" fontId="2" fillId="0" borderId="0" xfId="1" applyFont="1" applyFill="1" applyAlignment="1" applyProtection="1">
      <alignment horizontal="center"/>
      <protection locked="0"/>
    </xf>
    <xf numFmtId="43" fontId="0" fillId="2" borderId="0" xfId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43" fontId="2" fillId="0" borderId="0" xfId="1" applyFont="1" applyFill="1" applyAlignment="1" applyProtection="1">
      <alignment horizontal="center"/>
    </xf>
    <xf numFmtId="0" fontId="4" fillId="0" borderId="0" xfId="0" quotePrefix="1" applyFont="1" applyFill="1" applyAlignment="1" applyProtection="1">
      <alignment horizontal="center" vertical="center"/>
      <protection locked="0"/>
    </xf>
    <xf numFmtId="43" fontId="0" fillId="2" borderId="0" xfId="1" applyNumberFormat="1" applyFont="1" applyFill="1" applyAlignment="1" applyProtection="1">
      <alignment horizontal="center"/>
      <protection locked="0"/>
    </xf>
    <xf numFmtId="10" fontId="2" fillId="0" borderId="0" xfId="2" applyNumberFormat="1" applyFont="1" applyFill="1" applyAlignment="1" applyProtection="1">
      <alignment horizontal="right"/>
    </xf>
    <xf numFmtId="0" fontId="0" fillId="0" borderId="0" xfId="0" applyFill="1" applyAlignment="1" applyProtection="1">
      <alignment horizontal="left"/>
      <protection locked="0"/>
    </xf>
    <xf numFmtId="43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43" fontId="0" fillId="0" borderId="0" xfId="0" applyNumberFormat="1" applyFill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Fill="1" applyAlignment="1" applyProtection="1">
      <alignment horizontal="center"/>
    </xf>
    <xf numFmtId="43" fontId="0" fillId="0" borderId="0" xfId="1" applyFont="1" applyFill="1" applyAlignment="1" applyProtection="1">
      <alignment horizontal="center"/>
    </xf>
    <xf numFmtId="43" fontId="0" fillId="0" borderId="0" xfId="1" applyNumberFormat="1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/>
      <protection locked="0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left" vertical="center" wrapText="1" shrinkToFit="1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 applyProtection="1">
      <alignment horizontal="center"/>
      <protection locked="0"/>
    </xf>
    <xf numFmtId="43" fontId="0" fillId="0" borderId="14" xfId="1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wrapText="1"/>
    </xf>
    <xf numFmtId="43" fontId="0" fillId="2" borderId="7" xfId="1" applyFont="1" applyFill="1" applyBorder="1" applyAlignment="1" applyProtection="1">
      <alignment horizontal="center" vertical="center"/>
      <protection locked="0"/>
    </xf>
    <xf numFmtId="43" fontId="0" fillId="2" borderId="8" xfId="1" applyFont="1" applyFill="1" applyBorder="1" applyAlignment="1" applyProtection="1">
      <alignment horizontal="center" vertical="center"/>
      <protection locked="0"/>
    </xf>
    <xf numFmtId="43" fontId="0" fillId="2" borderId="3" xfId="1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2" borderId="14" xfId="0" applyFill="1" applyBorder="1" applyAlignment="1" applyProtection="1">
      <alignment horizontal="center"/>
      <protection locked="0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2078181</xdr:colOff>
      <xdr:row>52</xdr:row>
      <xdr:rowOff>123701</xdr:rowOff>
    </xdr:from>
    <xdr:to>
      <xdr:col>1</xdr:col>
      <xdr:colOff>2263733</xdr:colOff>
      <xdr:row>55</xdr:row>
      <xdr:rowOff>222663</xdr:rowOff>
    </xdr:to>
    <xdr:sp macro="" textlink="">
      <xdr:nvSpPr>
        <xdr:cNvPr id="2" name="วงเล็บปีกกาขวา 1"/>
        <xdr:cNvSpPr/>
      </xdr:nvSpPr>
      <xdr:spPr>
        <a:xfrm>
          <a:off x="2516331" y="14277851"/>
          <a:ext cx="185552" cy="89906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173182</xdr:colOff>
      <xdr:row>79</xdr:row>
      <xdr:rowOff>136072</xdr:rowOff>
    </xdr:from>
    <xdr:to>
      <xdr:col>4</xdr:col>
      <xdr:colOff>309254</xdr:colOff>
      <xdr:row>79</xdr:row>
      <xdr:rowOff>181791</xdr:rowOff>
    </xdr:to>
    <xdr:sp macro="" textlink="">
      <xdr:nvSpPr>
        <xdr:cNvPr id="3" name="ลบ 2"/>
        <xdr:cNvSpPr/>
      </xdr:nvSpPr>
      <xdr:spPr>
        <a:xfrm>
          <a:off x="5659582" y="26939422"/>
          <a:ext cx="136072" cy="45719"/>
        </a:xfrm>
        <a:prstGeom prst="mathMinu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th-TH" sz="1100"/>
        </a:p>
      </xdr:txBody>
    </xdr:sp>
    <xdr:clientData/>
  </xdr:twoCellAnchor>
  <xdr:twoCellAnchor>
    <xdr:from>
      <xdr:col>20</xdr:col>
      <xdr:colOff>68346</xdr:colOff>
      <xdr:row>78</xdr:row>
      <xdr:rowOff>20720</xdr:rowOff>
    </xdr:from>
    <xdr:to>
      <xdr:col>20</xdr:col>
      <xdr:colOff>226220</xdr:colOff>
      <xdr:row>78</xdr:row>
      <xdr:rowOff>66439</xdr:rowOff>
    </xdr:to>
    <xdr:sp macro="" textlink="">
      <xdr:nvSpPr>
        <xdr:cNvPr id="4" name="ลบ 3"/>
        <xdr:cNvSpPr/>
      </xdr:nvSpPr>
      <xdr:spPr>
        <a:xfrm>
          <a:off x="15279771" y="26709770"/>
          <a:ext cx="157874" cy="45719"/>
        </a:xfrm>
        <a:prstGeom prst="mathMinus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2078181</xdr:colOff>
      <xdr:row>52</xdr:row>
      <xdr:rowOff>123701</xdr:rowOff>
    </xdr:from>
    <xdr:to>
      <xdr:col>1</xdr:col>
      <xdr:colOff>2263733</xdr:colOff>
      <xdr:row>55</xdr:row>
      <xdr:rowOff>222663</xdr:rowOff>
    </xdr:to>
    <xdr:sp macro="" textlink="">
      <xdr:nvSpPr>
        <xdr:cNvPr id="2" name="วงเล็บปีกกาขวา 1"/>
        <xdr:cNvSpPr/>
      </xdr:nvSpPr>
      <xdr:spPr>
        <a:xfrm>
          <a:off x="2516331" y="14277851"/>
          <a:ext cx="185552" cy="89906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173182</xdr:colOff>
      <xdr:row>79</xdr:row>
      <xdr:rowOff>136072</xdr:rowOff>
    </xdr:from>
    <xdr:to>
      <xdr:col>4</xdr:col>
      <xdr:colOff>309254</xdr:colOff>
      <xdr:row>79</xdr:row>
      <xdr:rowOff>181791</xdr:rowOff>
    </xdr:to>
    <xdr:sp macro="" textlink="">
      <xdr:nvSpPr>
        <xdr:cNvPr id="3" name="ลบ 2"/>
        <xdr:cNvSpPr/>
      </xdr:nvSpPr>
      <xdr:spPr>
        <a:xfrm>
          <a:off x="7240732" y="26939422"/>
          <a:ext cx="136072" cy="45719"/>
        </a:xfrm>
        <a:prstGeom prst="mathMinu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th-TH" sz="1100"/>
        </a:p>
      </xdr:txBody>
    </xdr:sp>
    <xdr:clientData/>
  </xdr:twoCellAnchor>
  <xdr:twoCellAnchor>
    <xdr:from>
      <xdr:col>19</xdr:col>
      <xdr:colOff>68346</xdr:colOff>
      <xdr:row>78</xdr:row>
      <xdr:rowOff>20720</xdr:rowOff>
    </xdr:from>
    <xdr:to>
      <xdr:col>19</xdr:col>
      <xdr:colOff>226220</xdr:colOff>
      <xdr:row>78</xdr:row>
      <xdr:rowOff>66439</xdr:rowOff>
    </xdr:to>
    <xdr:sp macro="" textlink="">
      <xdr:nvSpPr>
        <xdr:cNvPr id="4" name="ลบ 3"/>
        <xdr:cNvSpPr/>
      </xdr:nvSpPr>
      <xdr:spPr>
        <a:xfrm>
          <a:off x="16937121" y="26709770"/>
          <a:ext cx="157874" cy="45719"/>
        </a:xfrm>
        <a:prstGeom prst="mathMinus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2078181</xdr:colOff>
      <xdr:row>52</xdr:row>
      <xdr:rowOff>123701</xdr:rowOff>
    </xdr:from>
    <xdr:to>
      <xdr:col>1</xdr:col>
      <xdr:colOff>2263733</xdr:colOff>
      <xdr:row>55</xdr:row>
      <xdr:rowOff>222663</xdr:rowOff>
    </xdr:to>
    <xdr:sp macro="" textlink="">
      <xdr:nvSpPr>
        <xdr:cNvPr id="2" name="วงเล็บปีกกาขวา 1"/>
        <xdr:cNvSpPr/>
      </xdr:nvSpPr>
      <xdr:spPr>
        <a:xfrm>
          <a:off x="2516331" y="14220701"/>
          <a:ext cx="185552" cy="89906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173182</xdr:colOff>
      <xdr:row>79</xdr:row>
      <xdr:rowOff>136072</xdr:rowOff>
    </xdr:from>
    <xdr:to>
      <xdr:col>4</xdr:col>
      <xdr:colOff>309254</xdr:colOff>
      <xdr:row>79</xdr:row>
      <xdr:rowOff>181791</xdr:rowOff>
    </xdr:to>
    <xdr:sp macro="" textlink="">
      <xdr:nvSpPr>
        <xdr:cNvPr id="3" name="ลบ 2"/>
        <xdr:cNvSpPr/>
      </xdr:nvSpPr>
      <xdr:spPr>
        <a:xfrm>
          <a:off x="5126182" y="27044197"/>
          <a:ext cx="136072" cy="45719"/>
        </a:xfrm>
        <a:prstGeom prst="mathMinu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th-TH" sz="1100"/>
        </a:p>
      </xdr:txBody>
    </xdr:sp>
    <xdr:clientData/>
  </xdr:twoCellAnchor>
  <xdr:twoCellAnchor>
    <xdr:from>
      <xdr:col>19</xdr:col>
      <xdr:colOff>68346</xdr:colOff>
      <xdr:row>78</xdr:row>
      <xdr:rowOff>20720</xdr:rowOff>
    </xdr:from>
    <xdr:to>
      <xdr:col>19</xdr:col>
      <xdr:colOff>226220</xdr:colOff>
      <xdr:row>78</xdr:row>
      <xdr:rowOff>66439</xdr:rowOff>
    </xdr:to>
    <xdr:sp macro="" textlink="">
      <xdr:nvSpPr>
        <xdr:cNvPr id="4" name="ลบ 3"/>
        <xdr:cNvSpPr/>
      </xdr:nvSpPr>
      <xdr:spPr>
        <a:xfrm>
          <a:off x="14727321" y="26814545"/>
          <a:ext cx="157874" cy="45719"/>
        </a:xfrm>
        <a:prstGeom prst="mathMinus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2078181</xdr:colOff>
      <xdr:row>52</xdr:row>
      <xdr:rowOff>123701</xdr:rowOff>
    </xdr:from>
    <xdr:to>
      <xdr:col>1</xdr:col>
      <xdr:colOff>2263733</xdr:colOff>
      <xdr:row>55</xdr:row>
      <xdr:rowOff>222663</xdr:rowOff>
    </xdr:to>
    <xdr:sp macro="" textlink="">
      <xdr:nvSpPr>
        <xdr:cNvPr id="2" name="วงเล็บปีกกาขวา 1"/>
        <xdr:cNvSpPr/>
      </xdr:nvSpPr>
      <xdr:spPr>
        <a:xfrm>
          <a:off x="2516331" y="14220701"/>
          <a:ext cx="185552" cy="89906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173182</xdr:colOff>
      <xdr:row>79</xdr:row>
      <xdr:rowOff>136072</xdr:rowOff>
    </xdr:from>
    <xdr:to>
      <xdr:col>4</xdr:col>
      <xdr:colOff>309254</xdr:colOff>
      <xdr:row>79</xdr:row>
      <xdr:rowOff>181791</xdr:rowOff>
    </xdr:to>
    <xdr:sp macro="" textlink="">
      <xdr:nvSpPr>
        <xdr:cNvPr id="3" name="ลบ 2"/>
        <xdr:cNvSpPr/>
      </xdr:nvSpPr>
      <xdr:spPr>
        <a:xfrm>
          <a:off x="7793182" y="27044197"/>
          <a:ext cx="136072" cy="45719"/>
        </a:xfrm>
        <a:prstGeom prst="mathMinu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th-TH" sz="1100"/>
        </a:p>
      </xdr:txBody>
    </xdr:sp>
    <xdr:clientData/>
  </xdr:twoCellAnchor>
  <xdr:twoCellAnchor>
    <xdr:from>
      <xdr:col>19</xdr:col>
      <xdr:colOff>68346</xdr:colOff>
      <xdr:row>78</xdr:row>
      <xdr:rowOff>20720</xdr:rowOff>
    </xdr:from>
    <xdr:to>
      <xdr:col>19</xdr:col>
      <xdr:colOff>226220</xdr:colOff>
      <xdr:row>78</xdr:row>
      <xdr:rowOff>66439</xdr:rowOff>
    </xdr:to>
    <xdr:sp macro="" textlink="">
      <xdr:nvSpPr>
        <xdr:cNvPr id="4" name="ลบ 3"/>
        <xdr:cNvSpPr/>
      </xdr:nvSpPr>
      <xdr:spPr>
        <a:xfrm>
          <a:off x="17394321" y="26814545"/>
          <a:ext cx="157874" cy="45719"/>
        </a:xfrm>
        <a:prstGeom prst="mathMinus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R86"/>
  <sheetViews>
    <sheetView showGridLines="0" zoomScale="78" zoomScaleNormal="78" zoomScaleSheetLayoutView="100" workbookViewId="0">
      <pane ySplit="3" topLeftCell="A58" activePane="bottomLeft" state="frozen"/>
      <selection activeCell="P19" sqref="P19"/>
      <selection pane="bottomLeft" activeCell="E66" sqref="E66"/>
    </sheetView>
  </sheetViews>
  <sheetFormatPr defaultColWidth="4.5" defaultRowHeight="21" x14ac:dyDescent="0.35"/>
  <cols>
    <col min="1" max="1" width="5.75" style="6" customWidth="1"/>
    <col min="2" max="2" width="56.625" style="6" customWidth="1"/>
    <col min="3" max="3" width="1.5" style="6" bestFit="1" customWidth="1"/>
    <col min="4" max="4" width="8.125" style="6" customWidth="1"/>
    <col min="5" max="5" width="7.375" style="6" bestFit="1" customWidth="1"/>
    <col min="6" max="6" width="1.875" style="6" bestFit="1" customWidth="1"/>
    <col min="7" max="7" width="8.125" style="6" customWidth="1"/>
    <col min="8" max="8" width="4" style="6" bestFit="1" customWidth="1"/>
    <col min="9" max="9" width="1.875" style="6" bestFit="1" customWidth="1"/>
    <col min="10" max="11" width="4.625" style="6" customWidth="1"/>
    <col min="12" max="12" width="4" style="6" bestFit="1" customWidth="1"/>
    <col min="13" max="13" width="6.5" style="6" customWidth="1"/>
    <col min="14" max="14" width="6.5" style="6" bestFit="1" customWidth="1"/>
    <col min="15" max="15" width="3.125" style="6" bestFit="1" customWidth="1"/>
    <col min="16" max="16" width="1.5" style="6" bestFit="1" customWidth="1"/>
    <col min="17" max="17" width="14.875" style="64" customWidth="1"/>
    <col min="18" max="18" width="55.375" style="5" customWidth="1"/>
    <col min="19" max="16384" width="4.5" style="6"/>
  </cols>
  <sheetData>
    <row r="1" spans="1:18" ht="43.5" customHeight="1" x14ac:dyDescent="0.3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8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8" x14ac:dyDescent="0.35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 t="s">
        <v>4</v>
      </c>
      <c r="R3" s="8" t="s">
        <v>5</v>
      </c>
    </row>
    <row r="4" spans="1:18" x14ac:dyDescent="0.35">
      <c r="A4" s="10">
        <v>1</v>
      </c>
      <c r="B4" s="11" t="s">
        <v>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1"/>
    </row>
    <row r="5" spans="1:18" x14ac:dyDescent="0.35">
      <c r="A5" s="14"/>
      <c r="B5" s="15" t="s">
        <v>7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>
        <v>30000</v>
      </c>
      <c r="R5" s="15"/>
    </row>
    <row r="6" spans="1:18" x14ac:dyDescent="0.35">
      <c r="A6" s="14"/>
      <c r="B6" s="15" t="s">
        <v>8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>
        <v>200</v>
      </c>
      <c r="R6" s="15"/>
    </row>
    <row r="7" spans="1:18" x14ac:dyDescent="0.35">
      <c r="A7" s="14"/>
      <c r="B7" s="15" t="s">
        <v>9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>
        <v>300</v>
      </c>
      <c r="R7" s="15"/>
    </row>
    <row r="8" spans="1:18" x14ac:dyDescent="0.35">
      <c r="A8" s="14"/>
      <c r="B8" s="15" t="s">
        <v>10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>
        <v>100</v>
      </c>
      <c r="R8" s="15"/>
    </row>
    <row r="9" spans="1:18" x14ac:dyDescent="0.35">
      <c r="A9" s="14"/>
      <c r="B9" s="16" t="s">
        <v>11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9"/>
      <c r="R9" s="15"/>
    </row>
    <row r="10" spans="1:18" x14ac:dyDescent="0.35">
      <c r="A10" s="14">
        <v>2</v>
      </c>
      <c r="B10" s="15" t="s">
        <v>12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9"/>
      <c r="R10" s="15"/>
    </row>
    <row r="11" spans="1:18" x14ac:dyDescent="0.35">
      <c r="A11" s="14"/>
      <c r="B11" s="15" t="s">
        <v>13</v>
      </c>
      <c r="C11" s="16" t="s">
        <v>14</v>
      </c>
      <c r="D11" s="20">
        <v>40</v>
      </c>
      <c r="E11" s="17" t="s">
        <v>15</v>
      </c>
      <c r="F11" s="17" t="s">
        <v>16</v>
      </c>
      <c r="G11" s="20">
        <v>320</v>
      </c>
      <c r="H11" s="17" t="s">
        <v>17</v>
      </c>
      <c r="I11" s="17" t="s">
        <v>16</v>
      </c>
      <c r="J11" s="20">
        <v>30</v>
      </c>
      <c r="K11" s="20"/>
      <c r="L11" s="17" t="s">
        <v>18</v>
      </c>
      <c r="M11" s="17" t="s">
        <v>19</v>
      </c>
      <c r="N11" s="17"/>
      <c r="O11" s="17"/>
      <c r="P11" s="17"/>
      <c r="Q11" s="21">
        <f>D11*G11*J11</f>
        <v>384000</v>
      </c>
      <c r="R11" s="15" t="s">
        <v>20</v>
      </c>
    </row>
    <row r="12" spans="1:18" x14ac:dyDescent="0.35">
      <c r="A12" s="14"/>
      <c r="B12" s="15" t="s">
        <v>21</v>
      </c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1"/>
      <c r="R12" s="15"/>
    </row>
    <row r="13" spans="1:18" x14ac:dyDescent="0.35">
      <c r="A13" s="14"/>
      <c r="B13" s="15" t="s">
        <v>22</v>
      </c>
      <c r="C13" s="16" t="s">
        <v>14</v>
      </c>
      <c r="D13" s="20">
        <v>1023</v>
      </c>
      <c r="E13" s="17" t="s">
        <v>23</v>
      </c>
      <c r="F13" s="17" t="s">
        <v>16</v>
      </c>
      <c r="G13" s="20">
        <v>320</v>
      </c>
      <c r="H13" s="17" t="s">
        <v>17</v>
      </c>
      <c r="I13" s="17" t="s">
        <v>16</v>
      </c>
      <c r="J13" s="22">
        <v>0.2</v>
      </c>
      <c r="K13" s="22"/>
      <c r="L13" s="17" t="s">
        <v>19</v>
      </c>
      <c r="M13" s="17"/>
      <c r="N13" s="17"/>
      <c r="O13" s="17"/>
      <c r="P13" s="17"/>
      <c r="Q13" s="21">
        <f>D13*G13*J13</f>
        <v>65472</v>
      </c>
      <c r="R13" s="6"/>
    </row>
    <row r="14" spans="1:18" x14ac:dyDescent="0.35">
      <c r="A14" s="14"/>
      <c r="B14" s="15" t="s">
        <v>24</v>
      </c>
      <c r="C14" s="16"/>
      <c r="D14" s="17"/>
      <c r="E14" s="17"/>
      <c r="F14" s="17"/>
      <c r="G14" s="17"/>
      <c r="H14" s="17"/>
      <c r="I14" s="17"/>
      <c r="J14" s="23"/>
      <c r="K14" s="23"/>
      <c r="L14" s="17"/>
      <c r="M14" s="17"/>
      <c r="N14" s="17"/>
      <c r="O14" s="17"/>
      <c r="P14" s="17"/>
      <c r="Q14" s="21"/>
      <c r="R14" s="15"/>
    </row>
    <row r="15" spans="1:18" x14ac:dyDescent="0.35">
      <c r="A15" s="14"/>
      <c r="B15" s="15" t="s">
        <v>25</v>
      </c>
      <c r="C15" s="16" t="s">
        <v>14</v>
      </c>
      <c r="D15" s="20">
        <v>1</v>
      </c>
      <c r="E15" s="17" t="s">
        <v>15</v>
      </c>
      <c r="F15" s="17" t="s">
        <v>16</v>
      </c>
      <c r="G15" s="20">
        <v>5000</v>
      </c>
      <c r="H15" s="17" t="s">
        <v>17</v>
      </c>
      <c r="I15" s="17" t="s">
        <v>16</v>
      </c>
      <c r="J15" s="20">
        <v>2</v>
      </c>
      <c r="K15" s="17" t="s">
        <v>26</v>
      </c>
      <c r="L15" s="17" t="s">
        <v>19</v>
      </c>
      <c r="M15" s="17"/>
      <c r="N15" s="17"/>
      <c r="O15" s="17"/>
      <c r="P15" s="17"/>
      <c r="Q15" s="21">
        <f>D15*G15*J15</f>
        <v>10000</v>
      </c>
      <c r="R15" s="6"/>
    </row>
    <row r="16" spans="1:18" x14ac:dyDescent="0.35">
      <c r="A16" s="14"/>
      <c r="B16" s="15" t="s">
        <v>27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1"/>
      <c r="R16" s="15"/>
    </row>
    <row r="17" spans="1:18" x14ac:dyDescent="0.35">
      <c r="A17" s="14"/>
      <c r="B17" s="16" t="s">
        <v>11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9"/>
      <c r="R17" s="15"/>
    </row>
    <row r="18" spans="1:18" x14ac:dyDescent="0.35">
      <c r="A18" s="14">
        <v>3</v>
      </c>
      <c r="B18" s="15" t="s">
        <v>28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5"/>
    </row>
    <row r="19" spans="1:18" x14ac:dyDescent="0.35">
      <c r="A19" s="14"/>
      <c r="B19" s="15" t="s">
        <v>29</v>
      </c>
      <c r="C19" s="16" t="s">
        <v>14</v>
      </c>
      <c r="D19" s="20">
        <v>60</v>
      </c>
      <c r="E19" s="17" t="s">
        <v>15</v>
      </c>
      <c r="F19" s="17" t="s">
        <v>16</v>
      </c>
      <c r="G19" s="20">
        <v>350</v>
      </c>
      <c r="H19" s="17" t="s">
        <v>17</v>
      </c>
      <c r="I19" s="17" t="s">
        <v>19</v>
      </c>
      <c r="J19" s="17"/>
      <c r="K19" s="17"/>
      <c r="L19" s="17"/>
      <c r="M19" s="17"/>
      <c r="N19" s="17"/>
      <c r="O19" s="17"/>
      <c r="P19" s="17"/>
      <c r="Q19" s="21">
        <f>D19*G19</f>
        <v>21000</v>
      </c>
      <c r="R19" s="6"/>
    </row>
    <row r="20" spans="1:18" x14ac:dyDescent="0.35">
      <c r="A20" s="14"/>
      <c r="B20" s="15" t="s">
        <v>30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1"/>
      <c r="R20" s="15"/>
    </row>
    <row r="21" spans="1:18" x14ac:dyDescent="0.35">
      <c r="A21" s="14"/>
      <c r="B21" s="15" t="s">
        <v>31</v>
      </c>
      <c r="C21" s="16" t="s">
        <v>14</v>
      </c>
      <c r="D21" s="20">
        <v>60</v>
      </c>
      <c r="E21" s="17" t="s">
        <v>15</v>
      </c>
      <c r="F21" s="17" t="s">
        <v>16</v>
      </c>
      <c r="G21" s="20">
        <v>70</v>
      </c>
      <c r="H21" s="17" t="s">
        <v>17</v>
      </c>
      <c r="I21" s="17" t="s">
        <v>19</v>
      </c>
      <c r="J21" s="17"/>
      <c r="K21" s="17"/>
      <c r="L21" s="17"/>
      <c r="M21" s="17"/>
      <c r="N21" s="17"/>
      <c r="O21" s="17"/>
      <c r="P21" s="17"/>
      <c r="Q21" s="21">
        <f>D21*G21</f>
        <v>4200</v>
      </c>
      <c r="R21" s="6"/>
    </row>
    <row r="22" spans="1:18" x14ac:dyDescent="0.35">
      <c r="A22" s="14"/>
      <c r="B22" s="15" t="s">
        <v>30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1"/>
      <c r="R22" s="15"/>
    </row>
    <row r="23" spans="1:18" x14ac:dyDescent="0.35">
      <c r="A23" s="14"/>
      <c r="B23" s="15" t="s">
        <v>32</v>
      </c>
      <c r="C23" s="16" t="s">
        <v>14</v>
      </c>
      <c r="D23" s="20">
        <v>60</v>
      </c>
      <c r="E23" s="17" t="s">
        <v>15</v>
      </c>
      <c r="F23" s="17" t="s">
        <v>16</v>
      </c>
      <c r="G23" s="20">
        <v>15</v>
      </c>
      <c r="H23" s="17" t="s">
        <v>17</v>
      </c>
      <c r="I23" s="17" t="s">
        <v>19</v>
      </c>
      <c r="J23" s="17"/>
      <c r="K23" s="17"/>
      <c r="L23" s="17"/>
      <c r="M23" s="17"/>
      <c r="N23" s="17"/>
      <c r="O23" s="17"/>
      <c r="P23" s="17"/>
      <c r="Q23" s="21">
        <f>D23*G23</f>
        <v>900</v>
      </c>
      <c r="R23" s="6"/>
    </row>
    <row r="24" spans="1:18" x14ac:dyDescent="0.35">
      <c r="A24" s="14"/>
      <c r="B24" s="15" t="s">
        <v>30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1"/>
      <c r="R24" s="15"/>
    </row>
    <row r="25" spans="1:18" x14ac:dyDescent="0.35">
      <c r="A25" s="14"/>
      <c r="B25" s="16" t="s">
        <v>11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9"/>
      <c r="R25" s="15"/>
    </row>
    <row r="26" spans="1:18" x14ac:dyDescent="0.35">
      <c r="A26" s="14">
        <v>4</v>
      </c>
      <c r="B26" s="15" t="s">
        <v>33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9"/>
      <c r="R26" s="15"/>
    </row>
    <row r="27" spans="1:18" x14ac:dyDescent="0.35">
      <c r="A27" s="14"/>
      <c r="B27" s="15" t="s">
        <v>34</v>
      </c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>
        <v>20000</v>
      </c>
      <c r="R27" s="15"/>
    </row>
    <row r="28" spans="1:18" x14ac:dyDescent="0.35">
      <c r="A28" s="14"/>
      <c r="B28" s="15" t="s">
        <v>35</v>
      </c>
      <c r="C28" s="16" t="s">
        <v>14</v>
      </c>
      <c r="D28" s="24">
        <v>1023</v>
      </c>
      <c r="E28" s="17" t="s">
        <v>23</v>
      </c>
      <c r="F28" s="17" t="s">
        <v>16</v>
      </c>
      <c r="G28" s="20">
        <v>300</v>
      </c>
      <c r="H28" s="17" t="s">
        <v>17</v>
      </c>
      <c r="I28" s="17" t="s">
        <v>16</v>
      </c>
      <c r="J28" s="20">
        <v>3</v>
      </c>
      <c r="K28" s="17" t="s">
        <v>36</v>
      </c>
      <c r="L28" s="17" t="s">
        <v>16</v>
      </c>
      <c r="M28" s="22">
        <v>1</v>
      </c>
      <c r="N28" s="17" t="s">
        <v>19</v>
      </c>
      <c r="O28" s="17"/>
      <c r="P28" s="17"/>
      <c r="Q28" s="21">
        <f>D28*G28*J28*M28</f>
        <v>920700</v>
      </c>
      <c r="R28" s="6"/>
    </row>
    <row r="29" spans="1:18" x14ac:dyDescent="0.35">
      <c r="A29" s="14"/>
      <c r="B29" s="15" t="s">
        <v>37</v>
      </c>
      <c r="C29" s="16"/>
      <c r="D29" s="25"/>
      <c r="E29" s="17"/>
      <c r="F29" s="17"/>
      <c r="G29" s="17"/>
      <c r="H29" s="17"/>
      <c r="I29" s="17"/>
      <c r="J29" s="17"/>
      <c r="K29" s="17"/>
      <c r="L29" s="17"/>
      <c r="M29" s="17"/>
      <c r="N29" s="23"/>
      <c r="O29" s="17"/>
      <c r="P29" s="17"/>
      <c r="Q29" s="21"/>
      <c r="R29" s="15"/>
    </row>
    <row r="30" spans="1:18" x14ac:dyDescent="0.35">
      <c r="A30" s="14"/>
      <c r="B30" s="15" t="s">
        <v>38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9"/>
      <c r="R30" s="15"/>
    </row>
    <row r="31" spans="1:18" x14ac:dyDescent="0.35">
      <c r="A31" s="14"/>
      <c r="B31" s="15" t="s">
        <v>39</v>
      </c>
      <c r="C31" s="16" t="s">
        <v>14</v>
      </c>
      <c r="D31" s="24">
        <v>647693</v>
      </c>
      <c r="E31" s="17" t="s">
        <v>15</v>
      </c>
      <c r="F31" s="17" t="s">
        <v>16</v>
      </c>
      <c r="G31" s="20">
        <v>5</v>
      </c>
      <c r="H31" s="17" t="s">
        <v>17</v>
      </c>
      <c r="I31" s="17" t="s">
        <v>16</v>
      </c>
      <c r="J31" s="22">
        <v>0.2</v>
      </c>
      <c r="K31" s="22"/>
      <c r="L31" s="17" t="s">
        <v>19</v>
      </c>
      <c r="M31" s="17"/>
      <c r="N31" s="17"/>
      <c r="O31" s="17"/>
      <c r="P31" s="17"/>
      <c r="Q31" s="21">
        <f>D31*G31*J31</f>
        <v>647693</v>
      </c>
      <c r="R31" s="6"/>
    </row>
    <row r="32" spans="1:18" x14ac:dyDescent="0.35">
      <c r="A32" s="14"/>
      <c r="B32" s="15" t="s">
        <v>40</v>
      </c>
      <c r="C32" s="16"/>
      <c r="D32" s="25"/>
      <c r="E32" s="17"/>
      <c r="F32" s="17"/>
      <c r="G32" s="17"/>
      <c r="H32" s="17"/>
      <c r="I32" s="17"/>
      <c r="J32" s="23"/>
      <c r="K32" s="23"/>
      <c r="L32" s="17"/>
      <c r="M32" s="17"/>
      <c r="N32" s="17"/>
      <c r="O32" s="17"/>
      <c r="P32" s="17"/>
      <c r="Q32" s="21"/>
      <c r="R32" s="15"/>
    </row>
    <row r="33" spans="1:18" x14ac:dyDescent="0.35">
      <c r="A33" s="14"/>
      <c r="B33" s="15" t="s">
        <v>41</v>
      </c>
      <c r="C33" s="16" t="s">
        <v>14</v>
      </c>
      <c r="D33" s="24">
        <v>1023</v>
      </c>
      <c r="E33" s="17" t="s">
        <v>23</v>
      </c>
      <c r="F33" s="17" t="s">
        <v>16</v>
      </c>
      <c r="G33" s="20">
        <v>5</v>
      </c>
      <c r="H33" s="17" t="s">
        <v>17</v>
      </c>
      <c r="I33" s="17" t="s">
        <v>16</v>
      </c>
      <c r="J33" s="20">
        <v>5</v>
      </c>
      <c r="K33" s="17" t="s">
        <v>36</v>
      </c>
      <c r="L33" s="17" t="s">
        <v>16</v>
      </c>
      <c r="M33" s="22">
        <v>1</v>
      </c>
      <c r="N33" s="17" t="s">
        <v>19</v>
      </c>
      <c r="O33" s="17"/>
      <c r="P33" s="17"/>
      <c r="Q33" s="21">
        <f>D33*G33*J33*M33</f>
        <v>25575</v>
      </c>
      <c r="R33" s="6"/>
    </row>
    <row r="34" spans="1:18" x14ac:dyDescent="0.35">
      <c r="A34" s="14"/>
      <c r="B34" s="15" t="s">
        <v>94</v>
      </c>
      <c r="C34" s="16"/>
      <c r="D34" s="25"/>
      <c r="E34" s="17"/>
      <c r="F34" s="17"/>
      <c r="G34" s="17"/>
      <c r="H34" s="17"/>
      <c r="I34" s="17"/>
      <c r="J34" s="23"/>
      <c r="K34" s="23"/>
      <c r="L34" s="17"/>
      <c r="M34" s="17"/>
      <c r="N34" s="17"/>
      <c r="O34" s="17"/>
      <c r="P34" s="17"/>
      <c r="Q34" s="21"/>
      <c r="R34" s="15"/>
    </row>
    <row r="35" spans="1:18" x14ac:dyDescent="0.35">
      <c r="A35" s="14"/>
      <c r="B35" s="15" t="s">
        <v>42</v>
      </c>
      <c r="C35" s="16" t="s">
        <v>14</v>
      </c>
      <c r="D35" s="24">
        <v>647693</v>
      </c>
      <c r="E35" s="17" t="s">
        <v>15</v>
      </c>
      <c r="F35" s="17" t="s">
        <v>16</v>
      </c>
      <c r="G35" s="20">
        <v>2</v>
      </c>
      <c r="H35" s="17" t="s">
        <v>17</v>
      </c>
      <c r="I35" s="17" t="s">
        <v>16</v>
      </c>
      <c r="J35" s="22">
        <v>0.2</v>
      </c>
      <c r="K35" s="22"/>
      <c r="L35" s="17" t="s">
        <v>19</v>
      </c>
      <c r="M35" s="17"/>
      <c r="N35" s="17"/>
      <c r="O35" s="17"/>
      <c r="P35" s="17"/>
      <c r="Q35" s="21">
        <f>D35*G35*J35</f>
        <v>259077.2</v>
      </c>
      <c r="R35" s="6"/>
    </row>
    <row r="36" spans="1:18" x14ac:dyDescent="0.35">
      <c r="A36" s="14"/>
      <c r="B36" s="15" t="s">
        <v>43</v>
      </c>
      <c r="C36" s="16"/>
      <c r="D36" s="25"/>
      <c r="E36" s="17"/>
      <c r="F36" s="17"/>
      <c r="G36" s="17"/>
      <c r="H36" s="17"/>
      <c r="I36" s="17"/>
      <c r="J36" s="23"/>
      <c r="K36" s="23"/>
      <c r="L36" s="17"/>
      <c r="M36" s="17"/>
      <c r="N36" s="17"/>
      <c r="O36" s="17"/>
      <c r="P36" s="17"/>
      <c r="Q36" s="21"/>
      <c r="R36" s="15"/>
    </row>
    <row r="37" spans="1:18" x14ac:dyDescent="0.35">
      <c r="A37" s="14"/>
      <c r="B37" s="16" t="s">
        <v>11</v>
      </c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9"/>
      <c r="R37" s="15"/>
    </row>
    <row r="38" spans="1:18" x14ac:dyDescent="0.35">
      <c r="A38" s="14">
        <v>5</v>
      </c>
      <c r="B38" s="15" t="s">
        <v>44</v>
      </c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9"/>
      <c r="R38" s="15"/>
    </row>
    <row r="39" spans="1:18" x14ac:dyDescent="0.35">
      <c r="A39" s="14"/>
      <c r="B39" s="15" t="s">
        <v>45</v>
      </c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>
        <v>20000</v>
      </c>
      <c r="R39" s="15"/>
    </row>
    <row r="40" spans="1:18" x14ac:dyDescent="0.35">
      <c r="A40" s="14"/>
      <c r="B40" s="16" t="s">
        <v>11</v>
      </c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9"/>
      <c r="R40" s="15"/>
    </row>
    <row r="41" spans="1:18" x14ac:dyDescent="0.35">
      <c r="A41" s="14">
        <v>6</v>
      </c>
      <c r="B41" s="15" t="s">
        <v>46</v>
      </c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>
        <v>10000</v>
      </c>
      <c r="R41" s="15"/>
    </row>
    <row r="42" spans="1:18" x14ac:dyDescent="0.35">
      <c r="A42" s="14">
        <v>7</v>
      </c>
      <c r="B42" s="15" t="s">
        <v>47</v>
      </c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9"/>
      <c r="R42" s="15"/>
    </row>
    <row r="43" spans="1:18" x14ac:dyDescent="0.35">
      <c r="A43" s="14"/>
      <c r="B43" s="15" t="s">
        <v>48</v>
      </c>
      <c r="C43" s="16" t="s">
        <v>14</v>
      </c>
      <c r="D43" s="20">
        <v>1</v>
      </c>
      <c r="E43" s="17" t="s">
        <v>49</v>
      </c>
      <c r="F43" s="17" t="s">
        <v>16</v>
      </c>
      <c r="G43" s="24">
        <v>15000</v>
      </c>
      <c r="H43" s="17" t="s">
        <v>17</v>
      </c>
      <c r="I43" s="17" t="s">
        <v>19</v>
      </c>
      <c r="J43" s="17"/>
      <c r="K43" s="17"/>
      <c r="L43" s="17"/>
      <c r="M43" s="17"/>
      <c r="N43" s="17"/>
      <c r="O43" s="17"/>
      <c r="P43" s="17"/>
      <c r="Q43" s="21">
        <f>D43*G43</f>
        <v>15000</v>
      </c>
      <c r="R43" s="6"/>
    </row>
    <row r="44" spans="1:18" x14ac:dyDescent="0.35">
      <c r="A44" s="14"/>
      <c r="B44" s="15" t="s">
        <v>50</v>
      </c>
      <c r="C44" s="16"/>
      <c r="D44" s="17"/>
      <c r="E44" s="17"/>
      <c r="F44" s="17"/>
      <c r="G44" s="25"/>
      <c r="H44" s="17"/>
      <c r="I44" s="17"/>
      <c r="J44" s="17"/>
      <c r="K44" s="17"/>
      <c r="L44" s="17"/>
      <c r="M44" s="17"/>
      <c r="N44" s="17"/>
      <c r="O44" s="17"/>
      <c r="P44" s="17"/>
      <c r="Q44" s="21"/>
      <c r="R44" s="15"/>
    </row>
    <row r="45" spans="1:18" x14ac:dyDescent="0.35">
      <c r="A45" s="14"/>
      <c r="B45" s="15" t="s">
        <v>51</v>
      </c>
      <c r="C45" s="16" t="s">
        <v>14</v>
      </c>
      <c r="D45" s="20">
        <v>16</v>
      </c>
      <c r="E45" s="17" t="s">
        <v>52</v>
      </c>
      <c r="F45" s="17" t="s">
        <v>16</v>
      </c>
      <c r="G45" s="24">
        <v>50000</v>
      </c>
      <c r="H45" s="17" t="s">
        <v>17</v>
      </c>
      <c r="I45" s="17" t="s">
        <v>19</v>
      </c>
      <c r="J45" s="17"/>
      <c r="K45" s="17"/>
      <c r="L45" s="17"/>
      <c r="M45" s="17"/>
      <c r="N45" s="17"/>
      <c r="O45" s="17"/>
      <c r="P45" s="17"/>
      <c r="Q45" s="21">
        <f>D45*G45</f>
        <v>800000</v>
      </c>
      <c r="R45" s="6"/>
    </row>
    <row r="46" spans="1:18" x14ac:dyDescent="0.35">
      <c r="A46" s="14"/>
      <c r="B46" s="15" t="s">
        <v>53</v>
      </c>
      <c r="C46" s="16"/>
      <c r="D46" s="17"/>
      <c r="E46" s="17"/>
      <c r="F46" s="17"/>
      <c r="G46" s="25"/>
      <c r="H46" s="17"/>
      <c r="I46" s="17"/>
      <c r="J46" s="17"/>
      <c r="K46" s="17"/>
      <c r="L46" s="17"/>
      <c r="M46" s="17"/>
      <c r="N46" s="17"/>
      <c r="O46" s="17"/>
      <c r="P46" s="17"/>
      <c r="Q46" s="21"/>
      <c r="R46" s="15"/>
    </row>
    <row r="47" spans="1:18" x14ac:dyDescent="0.35">
      <c r="A47" s="14">
        <v>8</v>
      </c>
      <c r="B47" s="15" t="s">
        <v>54</v>
      </c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9"/>
      <c r="R47" s="15"/>
    </row>
    <row r="48" spans="1:18" x14ac:dyDescent="0.35">
      <c r="A48" s="14"/>
      <c r="B48" s="15" t="s">
        <v>55</v>
      </c>
      <c r="C48" s="16" t="s">
        <v>14</v>
      </c>
      <c r="D48" s="20">
        <v>16</v>
      </c>
      <c r="E48" s="17" t="s">
        <v>52</v>
      </c>
      <c r="F48" s="17" t="s">
        <v>16</v>
      </c>
      <c r="G48" s="20">
        <v>2</v>
      </c>
      <c r="H48" s="17" t="s">
        <v>56</v>
      </c>
      <c r="I48" s="17" t="s">
        <v>16</v>
      </c>
      <c r="J48" s="20">
        <v>1500</v>
      </c>
      <c r="K48" s="17" t="s">
        <v>17</v>
      </c>
      <c r="L48" s="17" t="s">
        <v>16</v>
      </c>
      <c r="M48" s="20">
        <v>30</v>
      </c>
      <c r="N48" s="17" t="s">
        <v>18</v>
      </c>
      <c r="O48" s="17" t="s">
        <v>19</v>
      </c>
      <c r="P48" s="17"/>
      <c r="Q48" s="21">
        <f>D48*G48*J48*M48</f>
        <v>1440000</v>
      </c>
      <c r="R48" s="6"/>
    </row>
    <row r="49" spans="1:18" x14ac:dyDescent="0.35">
      <c r="A49" s="14"/>
      <c r="B49" s="15" t="s">
        <v>57</v>
      </c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21"/>
      <c r="R49" s="15"/>
    </row>
    <row r="50" spans="1:18" x14ac:dyDescent="0.35">
      <c r="A50" s="14"/>
      <c r="B50" s="15" t="s">
        <v>58</v>
      </c>
      <c r="C50" s="16" t="s">
        <v>14</v>
      </c>
      <c r="D50" s="20">
        <v>500</v>
      </c>
      <c r="E50" s="17" t="s">
        <v>17</v>
      </c>
      <c r="F50" s="17" t="s">
        <v>16</v>
      </c>
      <c r="G50" s="20">
        <v>45</v>
      </c>
      <c r="H50" s="17" t="s">
        <v>18</v>
      </c>
      <c r="I50" s="17" t="s">
        <v>19</v>
      </c>
      <c r="J50" s="17"/>
      <c r="K50" s="17"/>
      <c r="L50" s="17"/>
      <c r="M50" s="17"/>
      <c r="N50" s="17"/>
      <c r="O50" s="17"/>
      <c r="P50" s="17"/>
      <c r="Q50" s="21">
        <f>D50*G50</f>
        <v>22500</v>
      </c>
      <c r="R50" s="6"/>
    </row>
    <row r="51" spans="1:18" x14ac:dyDescent="0.35">
      <c r="A51" s="14"/>
      <c r="B51" s="15" t="s">
        <v>59</v>
      </c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21"/>
      <c r="R51" s="15"/>
    </row>
    <row r="52" spans="1:18" x14ac:dyDescent="0.35">
      <c r="A52" s="14">
        <v>9</v>
      </c>
      <c r="B52" s="15" t="s">
        <v>60</v>
      </c>
      <c r="C52" s="1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9"/>
      <c r="R52" s="15"/>
    </row>
    <row r="53" spans="1:18" x14ac:dyDescent="0.35">
      <c r="A53" s="14"/>
      <c r="B53" s="15" t="s">
        <v>61</v>
      </c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9">
        <v>10000</v>
      </c>
      <c r="R53" s="15"/>
    </row>
    <row r="54" spans="1:18" x14ac:dyDescent="0.35">
      <c r="A54" s="14"/>
      <c r="B54" s="15" t="s">
        <v>62</v>
      </c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80"/>
      <c r="R54" s="15"/>
    </row>
    <row r="55" spans="1:18" x14ac:dyDescent="0.35">
      <c r="A55" s="14"/>
      <c r="B55" s="15" t="s">
        <v>63</v>
      </c>
      <c r="C55" s="1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80"/>
      <c r="R55" s="15"/>
    </row>
    <row r="56" spans="1:18" x14ac:dyDescent="0.35">
      <c r="A56" s="14"/>
      <c r="B56" s="15" t="s">
        <v>64</v>
      </c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81"/>
      <c r="R56" s="15"/>
    </row>
    <row r="57" spans="1:18" x14ac:dyDescent="0.35">
      <c r="A57" s="14"/>
      <c r="B57" s="16" t="s">
        <v>11</v>
      </c>
      <c r="C57" s="16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9"/>
      <c r="R57" s="15"/>
    </row>
    <row r="58" spans="1:18" x14ac:dyDescent="0.35">
      <c r="A58" s="14">
        <v>10</v>
      </c>
      <c r="B58" s="15" t="s">
        <v>65</v>
      </c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9"/>
      <c r="R58" s="15"/>
    </row>
    <row r="59" spans="1:18" x14ac:dyDescent="0.35">
      <c r="A59" s="14"/>
      <c r="B59" s="15" t="s">
        <v>66</v>
      </c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8">
        <v>50000</v>
      </c>
      <c r="R59" s="15"/>
    </row>
    <row r="60" spans="1:18" x14ac:dyDescent="0.35">
      <c r="A60" s="14"/>
      <c r="B60" s="15" t="s">
        <v>67</v>
      </c>
      <c r="C60" s="16" t="s">
        <v>14</v>
      </c>
      <c r="D60" s="20">
        <v>60</v>
      </c>
      <c r="E60" s="17" t="s">
        <v>15</v>
      </c>
      <c r="F60" s="17" t="s">
        <v>16</v>
      </c>
      <c r="G60" s="20">
        <v>100</v>
      </c>
      <c r="H60" s="17" t="s">
        <v>17</v>
      </c>
      <c r="I60" s="17" t="s">
        <v>16</v>
      </c>
      <c r="J60" s="20">
        <v>30</v>
      </c>
      <c r="K60" s="17" t="s">
        <v>18</v>
      </c>
      <c r="L60" s="17" t="s">
        <v>19</v>
      </c>
      <c r="M60" s="17"/>
      <c r="N60" s="17"/>
      <c r="O60" s="17"/>
      <c r="P60" s="17"/>
      <c r="Q60" s="21">
        <f>D60*G60*J60</f>
        <v>180000</v>
      </c>
      <c r="R60" s="6"/>
    </row>
    <row r="61" spans="1:18" x14ac:dyDescent="0.35">
      <c r="A61" s="14"/>
      <c r="B61" s="15" t="s">
        <v>68</v>
      </c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21"/>
      <c r="R61" s="15"/>
    </row>
    <row r="62" spans="1:18" x14ac:dyDescent="0.35">
      <c r="A62" s="14"/>
      <c r="B62" s="16" t="s">
        <v>11</v>
      </c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9"/>
      <c r="R62" s="15"/>
    </row>
    <row r="63" spans="1:18" x14ac:dyDescent="0.35">
      <c r="A63" s="26">
        <v>11</v>
      </c>
      <c r="B63" s="27" t="s">
        <v>69</v>
      </c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30">
        <v>20000</v>
      </c>
      <c r="R63" s="27"/>
    </row>
    <row r="64" spans="1:18" ht="21.75" thickBot="1" x14ac:dyDescent="0.4">
      <c r="A64" s="31" t="s">
        <v>70</v>
      </c>
      <c r="B64" s="31"/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4">
        <f>SUM(Q5:Q63)</f>
        <v>4956717.2</v>
      </c>
      <c r="R64" s="31"/>
    </row>
    <row r="65" spans="1:18" ht="76.5" customHeight="1" thickTop="1" x14ac:dyDescent="0.35">
      <c r="A65" s="75"/>
      <c r="B65" s="82" t="s">
        <v>98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76"/>
    </row>
    <row r="66" spans="1:18" s="43" customFormat="1" ht="252.75" customHeight="1" x14ac:dyDescent="0.35">
      <c r="A66" s="69"/>
      <c r="B66" s="70" t="s">
        <v>71</v>
      </c>
      <c r="C66" s="71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3">
        <f>Q64</f>
        <v>4956717.2</v>
      </c>
      <c r="R66" s="74"/>
    </row>
    <row r="67" spans="1:18" s="43" customFormat="1" ht="63" x14ac:dyDescent="0.35">
      <c r="A67" s="37"/>
      <c r="B67" s="38" t="s">
        <v>72</v>
      </c>
      <c r="C67" s="39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4">
        <f>Q66*Q76</f>
        <v>5085591.8472000007</v>
      </c>
      <c r="R67" s="42" t="s">
        <v>97</v>
      </c>
    </row>
    <row r="68" spans="1:18" s="43" customFormat="1" ht="84" x14ac:dyDescent="0.35">
      <c r="A68" s="37"/>
      <c r="B68" s="38" t="s">
        <v>73</v>
      </c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5">
        <v>4000000</v>
      </c>
      <c r="R68" s="46"/>
    </row>
    <row r="69" spans="1:18" s="43" customFormat="1" ht="243.75" customHeight="1" x14ac:dyDescent="0.35">
      <c r="A69" s="37"/>
      <c r="B69" s="38" t="s">
        <v>74</v>
      </c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1">
        <f>Q68+(Q68*Q80)</f>
        <v>4292800</v>
      </c>
      <c r="R69" s="47" t="s">
        <v>75</v>
      </c>
    </row>
    <row r="70" spans="1:18" s="43" customFormat="1" ht="9.75" customHeight="1" x14ac:dyDescent="0.35"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9"/>
      <c r="R70" s="50"/>
    </row>
    <row r="71" spans="1:18" s="43" customFormat="1" ht="9.75" customHeight="1" x14ac:dyDescent="0.35"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9"/>
      <c r="R71" s="50"/>
    </row>
    <row r="72" spans="1:18" s="43" customFormat="1" ht="9.75" customHeight="1" x14ac:dyDescent="0.35"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9"/>
      <c r="R72" s="50"/>
    </row>
    <row r="73" spans="1:18" s="43" customFormat="1" ht="9.75" customHeight="1" x14ac:dyDescent="0.35">
      <c r="B73" s="5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52"/>
      <c r="R73" s="50"/>
    </row>
    <row r="74" spans="1:18" s="43" customFormat="1" ht="9" customHeight="1" x14ac:dyDescent="0.35"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9"/>
      <c r="R74" s="50"/>
    </row>
    <row r="75" spans="1:18" s="43" customFormat="1" ht="9" customHeight="1" x14ac:dyDescent="0.35"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9"/>
      <c r="R75" s="50"/>
    </row>
    <row r="76" spans="1:18" s="43" customFormat="1" x14ac:dyDescent="0.35">
      <c r="B76" s="51" t="s">
        <v>76</v>
      </c>
      <c r="C76" s="43" t="s">
        <v>14</v>
      </c>
      <c r="D76" s="53">
        <v>102.6</v>
      </c>
      <c r="E76" s="54" t="s">
        <v>77</v>
      </c>
      <c r="F76" s="48"/>
      <c r="G76" s="55">
        <v>100</v>
      </c>
      <c r="H76" s="48" t="s">
        <v>19</v>
      </c>
      <c r="I76" s="48"/>
      <c r="J76" s="48"/>
      <c r="K76" s="48"/>
      <c r="L76" s="48"/>
      <c r="M76" s="48"/>
      <c r="N76" s="48"/>
      <c r="O76" s="48"/>
      <c r="P76" s="48"/>
      <c r="Q76" s="56">
        <f>D76/G76</f>
        <v>1.026</v>
      </c>
      <c r="R76" s="50" t="s">
        <v>78</v>
      </c>
    </row>
    <row r="77" spans="1:18" s="43" customFormat="1" ht="9" customHeight="1" x14ac:dyDescent="0.35">
      <c r="B77" s="5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52"/>
      <c r="R77" s="50"/>
    </row>
    <row r="78" spans="1:18" s="43" customFormat="1" x14ac:dyDescent="0.35">
      <c r="B78" s="51" t="s">
        <v>79</v>
      </c>
      <c r="C78" s="43" t="s">
        <v>14</v>
      </c>
      <c r="D78" s="53">
        <v>95.6</v>
      </c>
      <c r="E78" s="54" t="s">
        <v>77</v>
      </c>
      <c r="F78" s="48"/>
      <c r="G78" s="55">
        <v>100</v>
      </c>
      <c r="H78" s="48" t="s">
        <v>19</v>
      </c>
      <c r="I78" s="48"/>
      <c r="J78" s="48"/>
      <c r="K78" s="48"/>
      <c r="L78" s="48"/>
      <c r="M78" s="48"/>
      <c r="N78" s="48"/>
      <c r="O78" s="48"/>
      <c r="P78" s="48"/>
      <c r="Q78" s="56">
        <f>D78/G78</f>
        <v>0.95599999999999996</v>
      </c>
      <c r="R78" s="50" t="s">
        <v>78</v>
      </c>
    </row>
    <row r="79" spans="1:18" s="43" customFormat="1" ht="9" customHeight="1" x14ac:dyDescent="0.35">
      <c r="B79" s="5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52"/>
      <c r="R79" s="50"/>
    </row>
    <row r="80" spans="1:18" s="43" customFormat="1" x14ac:dyDescent="0.35">
      <c r="B80" s="51" t="s">
        <v>80</v>
      </c>
      <c r="C80" s="43" t="s">
        <v>14</v>
      </c>
      <c r="D80" s="53">
        <v>102.6</v>
      </c>
      <c r="E80" s="57" t="s">
        <v>81</v>
      </c>
      <c r="F80" s="48"/>
      <c r="G80" s="58">
        <v>95.6</v>
      </c>
      <c r="H80" s="48" t="s">
        <v>19</v>
      </c>
      <c r="I80" s="48" t="s">
        <v>16</v>
      </c>
      <c r="J80" s="48" t="s">
        <v>14</v>
      </c>
      <c r="K80" s="48"/>
      <c r="L80" s="55">
        <v>100</v>
      </c>
      <c r="M80" s="48" t="s">
        <v>77</v>
      </c>
      <c r="N80" s="53">
        <v>95.6</v>
      </c>
      <c r="O80" s="48" t="s">
        <v>19</v>
      </c>
      <c r="P80" s="48"/>
      <c r="Q80" s="59">
        <f>ROUND((D80-G80)*(L80/N80),2)/100</f>
        <v>7.3200000000000001E-2</v>
      </c>
      <c r="R80" s="60" t="s">
        <v>82</v>
      </c>
    </row>
    <row r="81" spans="5:18" s="43" customFormat="1" x14ac:dyDescent="0.35">
      <c r="Q81" s="61"/>
      <c r="R81" s="50"/>
    </row>
    <row r="82" spans="5:18" s="43" customFormat="1" x14ac:dyDescent="0.35">
      <c r="Q82" s="61"/>
      <c r="R82" s="50"/>
    </row>
    <row r="83" spans="5:18" s="43" customFormat="1" x14ac:dyDescent="0.35">
      <c r="Q83" s="61"/>
      <c r="R83" s="50"/>
    </row>
    <row r="84" spans="5:18" s="43" customFormat="1" x14ac:dyDescent="0.35">
      <c r="E84" s="62"/>
      <c r="F84" s="63"/>
      <c r="Q84" s="61"/>
      <c r="R84" s="50"/>
    </row>
    <row r="85" spans="5:18" s="43" customFormat="1" x14ac:dyDescent="0.35">
      <c r="Q85" s="61"/>
      <c r="R85" s="50"/>
    </row>
    <row r="86" spans="5:18" s="43" customFormat="1" x14ac:dyDescent="0.35">
      <c r="Q86" s="61"/>
      <c r="R86" s="50"/>
    </row>
  </sheetData>
  <sheetProtection algorithmName="SHA-512" hashValue="LnY8wgou+RgmNmnVbPqXS7AAIdCjGa4CuvzTUbWnv+bBOXOJbR3M3M6ZloYxnXm+oqq4+eQBk6RIrQ6wDuz8qA==" saltValue="61rLnKzizTzuF3AmkL+/cQ==" spinCount="100000" sheet="1" objects="1" scenarios="1"/>
  <mergeCells count="2">
    <mergeCell ref="Q53:Q56"/>
    <mergeCell ref="B65:Q65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95" orientation="landscape" blackAndWhite="1" cellComments="asDisplayed" r:id="rId1"/>
  <headerFooter>
    <oddHeader>&amp;C
&amp;G</oddHeader>
  </headerFooter>
  <rowBreaks count="2" manualBreakCount="2">
    <brk id="29" max="16383" man="1"/>
    <brk id="51" max="16383" man="1"/>
  </row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86"/>
  <sheetViews>
    <sheetView showGridLines="0" zoomScaleNormal="100" zoomScaleSheetLayoutView="100" workbookViewId="0">
      <pane ySplit="3" topLeftCell="A4" activePane="bottomLeft" state="frozen"/>
      <selection activeCell="P19" sqref="P19"/>
      <selection pane="bottomLeft" activeCell="B5" sqref="B5"/>
    </sheetView>
  </sheetViews>
  <sheetFormatPr defaultColWidth="4.5" defaultRowHeight="21" x14ac:dyDescent="0.35"/>
  <cols>
    <col min="1" max="1" width="5.75" style="6" customWidth="1"/>
    <col min="2" max="2" width="77.375" style="6" customWidth="1"/>
    <col min="3" max="3" width="1.5" style="6" bestFit="1" customWidth="1"/>
    <col min="4" max="4" width="8.125" style="6" customWidth="1"/>
    <col min="5" max="5" width="7.375" style="6" bestFit="1" customWidth="1"/>
    <col min="6" max="6" width="1.875" style="6" bestFit="1" customWidth="1"/>
    <col min="7" max="7" width="8.125" style="6" customWidth="1"/>
    <col min="8" max="8" width="4" style="6" bestFit="1" customWidth="1"/>
    <col min="9" max="9" width="1.875" style="6" bestFit="1" customWidth="1"/>
    <col min="10" max="10" width="6.5" style="6" customWidth="1"/>
    <col min="11" max="11" width="4" style="6" bestFit="1" customWidth="1"/>
    <col min="12" max="12" width="3.5" style="6" customWidth="1"/>
    <col min="13" max="13" width="7.5" style="6" bestFit="1" customWidth="1"/>
    <col min="14" max="14" width="3.125" style="6" bestFit="1" customWidth="1"/>
    <col min="15" max="15" width="1.5" style="6" bestFit="1" customWidth="1"/>
    <col min="16" max="16" width="14.875" style="64" customWidth="1"/>
    <col min="17" max="17" width="55.375" style="5" customWidth="1"/>
    <col min="18" max="16384" width="4.5" style="6"/>
  </cols>
  <sheetData>
    <row r="1" spans="1:17" ht="43.5" customHeight="1" x14ac:dyDescent="0.3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7" x14ac:dyDescent="0.3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7" x14ac:dyDescent="0.35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 t="s">
        <v>4</v>
      </c>
      <c r="Q3" s="8" t="s">
        <v>5</v>
      </c>
    </row>
    <row r="4" spans="1:17" x14ac:dyDescent="0.35">
      <c r="A4" s="10">
        <v>1</v>
      </c>
      <c r="B4" s="11" t="s">
        <v>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1"/>
    </row>
    <row r="5" spans="1:17" x14ac:dyDescent="0.35">
      <c r="A5" s="14"/>
      <c r="B5" s="15" t="s">
        <v>7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>
        <v>30000</v>
      </c>
      <c r="Q5" s="15"/>
    </row>
    <row r="6" spans="1:17" x14ac:dyDescent="0.35">
      <c r="A6" s="14"/>
      <c r="B6" s="15" t="s">
        <v>8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5"/>
    </row>
    <row r="7" spans="1:17" x14ac:dyDescent="0.35">
      <c r="A7" s="14"/>
      <c r="B7" s="15" t="s">
        <v>9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5"/>
    </row>
    <row r="8" spans="1:17" x14ac:dyDescent="0.35">
      <c r="A8" s="14"/>
      <c r="B8" s="15" t="s">
        <v>10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5"/>
    </row>
    <row r="9" spans="1:17" x14ac:dyDescent="0.35">
      <c r="A9" s="14"/>
      <c r="B9" s="16" t="s">
        <v>11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9"/>
      <c r="Q9" s="15"/>
    </row>
    <row r="10" spans="1:17" x14ac:dyDescent="0.35">
      <c r="A10" s="14">
        <v>2</v>
      </c>
      <c r="B10" s="15" t="s">
        <v>12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9"/>
      <c r="Q10" s="15"/>
    </row>
    <row r="11" spans="1:17" x14ac:dyDescent="0.35">
      <c r="A11" s="14"/>
      <c r="B11" s="15" t="s">
        <v>13</v>
      </c>
      <c r="C11" s="16" t="s">
        <v>14</v>
      </c>
      <c r="D11" s="20"/>
      <c r="E11" s="17" t="s">
        <v>15</v>
      </c>
      <c r="F11" s="17" t="s">
        <v>16</v>
      </c>
      <c r="G11" s="20"/>
      <c r="H11" s="17" t="s">
        <v>17</v>
      </c>
      <c r="I11" s="17" t="s">
        <v>16</v>
      </c>
      <c r="J11" s="20"/>
      <c r="K11" s="17" t="s">
        <v>18</v>
      </c>
      <c r="L11" s="17" t="s">
        <v>19</v>
      </c>
      <c r="M11" s="17"/>
      <c r="N11" s="17"/>
      <c r="O11" s="17"/>
      <c r="P11" s="21">
        <f>D11*G11*J11</f>
        <v>0</v>
      </c>
      <c r="Q11" s="15" t="s">
        <v>20</v>
      </c>
    </row>
    <row r="12" spans="1:17" x14ac:dyDescent="0.35">
      <c r="A12" s="14"/>
      <c r="B12" s="15" t="s">
        <v>21</v>
      </c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1"/>
      <c r="Q12" s="15"/>
    </row>
    <row r="13" spans="1:17" x14ac:dyDescent="0.35">
      <c r="A13" s="14"/>
      <c r="B13" s="15" t="s">
        <v>22</v>
      </c>
      <c r="C13" s="16" t="s">
        <v>14</v>
      </c>
      <c r="D13" s="20"/>
      <c r="E13" s="17" t="s">
        <v>23</v>
      </c>
      <c r="F13" s="17" t="s">
        <v>16</v>
      </c>
      <c r="G13" s="20"/>
      <c r="H13" s="17" t="s">
        <v>17</v>
      </c>
      <c r="I13" s="17" t="s">
        <v>16</v>
      </c>
      <c r="J13" s="22"/>
      <c r="K13" s="17" t="s">
        <v>19</v>
      </c>
      <c r="L13" s="17"/>
      <c r="M13" s="17"/>
      <c r="N13" s="17"/>
      <c r="O13" s="17"/>
      <c r="P13" s="21">
        <f>D13*G13*J13</f>
        <v>0</v>
      </c>
      <c r="Q13" s="6"/>
    </row>
    <row r="14" spans="1:17" x14ac:dyDescent="0.35">
      <c r="A14" s="14"/>
      <c r="B14" s="15" t="s">
        <v>87</v>
      </c>
      <c r="C14" s="16"/>
      <c r="D14" s="17"/>
      <c r="E14" s="17"/>
      <c r="F14" s="17"/>
      <c r="G14" s="17"/>
      <c r="H14" s="17"/>
      <c r="I14" s="17"/>
      <c r="J14" s="23"/>
      <c r="K14" s="17"/>
      <c r="L14" s="17"/>
      <c r="M14" s="17"/>
      <c r="N14" s="17"/>
      <c r="O14" s="17"/>
      <c r="P14" s="21"/>
      <c r="Q14" s="15"/>
    </row>
    <row r="15" spans="1:17" x14ac:dyDescent="0.35">
      <c r="A15" s="14"/>
      <c r="B15" s="15" t="s">
        <v>25</v>
      </c>
      <c r="C15" s="16" t="s">
        <v>14</v>
      </c>
      <c r="D15" s="20"/>
      <c r="E15" s="17" t="s">
        <v>15</v>
      </c>
      <c r="F15" s="17" t="s">
        <v>16</v>
      </c>
      <c r="G15" s="20"/>
      <c r="H15" s="17" t="s">
        <v>17</v>
      </c>
      <c r="I15" s="17" t="s">
        <v>16</v>
      </c>
      <c r="J15" s="20"/>
      <c r="K15" s="17" t="s">
        <v>26</v>
      </c>
      <c r="L15" s="17" t="s">
        <v>19</v>
      </c>
      <c r="M15" s="17"/>
      <c r="N15" s="17"/>
      <c r="O15" s="17"/>
      <c r="P15" s="21">
        <f>D15*G15*J15</f>
        <v>0</v>
      </c>
      <c r="Q15" s="6"/>
    </row>
    <row r="16" spans="1:17" x14ac:dyDescent="0.35">
      <c r="A16" s="14"/>
      <c r="B16" s="15" t="s">
        <v>27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1"/>
      <c r="Q16" s="15"/>
    </row>
    <row r="17" spans="1:17" x14ac:dyDescent="0.35">
      <c r="A17" s="14"/>
      <c r="B17" s="16" t="s">
        <v>11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9"/>
      <c r="Q17" s="15"/>
    </row>
    <row r="18" spans="1:17" x14ac:dyDescent="0.35">
      <c r="A18" s="14">
        <v>3</v>
      </c>
      <c r="B18" s="15" t="s">
        <v>28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9"/>
      <c r="Q18" s="15"/>
    </row>
    <row r="19" spans="1:17" x14ac:dyDescent="0.35">
      <c r="A19" s="14"/>
      <c r="B19" s="15" t="s">
        <v>29</v>
      </c>
      <c r="C19" s="16" t="s">
        <v>14</v>
      </c>
      <c r="D19" s="20"/>
      <c r="E19" s="17" t="s">
        <v>15</v>
      </c>
      <c r="F19" s="17" t="s">
        <v>16</v>
      </c>
      <c r="G19" s="20"/>
      <c r="H19" s="17" t="s">
        <v>17</v>
      </c>
      <c r="I19" s="17" t="s">
        <v>19</v>
      </c>
      <c r="J19" s="17"/>
      <c r="K19" s="17"/>
      <c r="L19" s="17"/>
      <c r="M19" s="17"/>
      <c r="N19" s="17"/>
      <c r="O19" s="17"/>
      <c r="P19" s="21">
        <f>D19*G19</f>
        <v>0</v>
      </c>
      <c r="Q19" s="6"/>
    </row>
    <row r="20" spans="1:17" x14ac:dyDescent="0.35">
      <c r="A20" s="14"/>
      <c r="B20" s="15" t="s">
        <v>30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1"/>
      <c r="Q20" s="15"/>
    </row>
    <row r="21" spans="1:17" x14ac:dyDescent="0.35">
      <c r="A21" s="14"/>
      <c r="B21" s="15" t="s">
        <v>31</v>
      </c>
      <c r="C21" s="16" t="s">
        <v>14</v>
      </c>
      <c r="D21" s="20"/>
      <c r="E21" s="17" t="s">
        <v>15</v>
      </c>
      <c r="F21" s="17" t="s">
        <v>16</v>
      </c>
      <c r="G21" s="20"/>
      <c r="H21" s="17" t="s">
        <v>17</v>
      </c>
      <c r="I21" s="17" t="s">
        <v>19</v>
      </c>
      <c r="J21" s="17"/>
      <c r="K21" s="17"/>
      <c r="L21" s="17"/>
      <c r="M21" s="17"/>
      <c r="N21" s="17"/>
      <c r="O21" s="17"/>
      <c r="P21" s="21">
        <f>D21*G21</f>
        <v>0</v>
      </c>
      <c r="Q21" s="6"/>
    </row>
    <row r="22" spans="1:17" x14ac:dyDescent="0.35">
      <c r="A22" s="14"/>
      <c r="B22" s="15" t="s">
        <v>30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1"/>
      <c r="Q22" s="15"/>
    </row>
    <row r="23" spans="1:17" x14ac:dyDescent="0.35">
      <c r="A23" s="14"/>
      <c r="B23" s="15" t="s">
        <v>32</v>
      </c>
      <c r="C23" s="16" t="s">
        <v>14</v>
      </c>
      <c r="D23" s="20"/>
      <c r="E23" s="17" t="s">
        <v>15</v>
      </c>
      <c r="F23" s="17" t="s">
        <v>16</v>
      </c>
      <c r="G23" s="20"/>
      <c r="H23" s="17" t="s">
        <v>17</v>
      </c>
      <c r="I23" s="17" t="s">
        <v>19</v>
      </c>
      <c r="J23" s="17"/>
      <c r="K23" s="17"/>
      <c r="L23" s="17"/>
      <c r="M23" s="17"/>
      <c r="N23" s="17"/>
      <c r="O23" s="17"/>
      <c r="P23" s="21">
        <f>D23*G23</f>
        <v>0</v>
      </c>
      <c r="Q23" s="6"/>
    </row>
    <row r="24" spans="1:17" x14ac:dyDescent="0.35">
      <c r="A24" s="14"/>
      <c r="B24" s="15" t="s">
        <v>30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1"/>
      <c r="Q24" s="15"/>
    </row>
    <row r="25" spans="1:17" x14ac:dyDescent="0.35">
      <c r="A25" s="14"/>
      <c r="B25" s="16" t="s">
        <v>11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9"/>
      <c r="Q25" s="15"/>
    </row>
    <row r="26" spans="1:17" x14ac:dyDescent="0.35">
      <c r="A26" s="14">
        <v>4</v>
      </c>
      <c r="B26" s="15" t="s">
        <v>33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9"/>
      <c r="Q26" s="15"/>
    </row>
    <row r="27" spans="1:17" x14ac:dyDescent="0.35">
      <c r="A27" s="14"/>
      <c r="B27" s="15" t="s">
        <v>34</v>
      </c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5"/>
    </row>
    <row r="28" spans="1:17" x14ac:dyDescent="0.35">
      <c r="A28" s="14"/>
      <c r="B28" s="15" t="s">
        <v>35</v>
      </c>
      <c r="C28" s="16"/>
      <c r="D28" s="24"/>
      <c r="E28" s="17" t="s">
        <v>23</v>
      </c>
      <c r="F28" s="17" t="s">
        <v>16</v>
      </c>
      <c r="G28" s="20"/>
      <c r="H28" s="17" t="s">
        <v>17</v>
      </c>
      <c r="I28" s="17" t="s">
        <v>16</v>
      </c>
      <c r="J28" s="20"/>
      <c r="K28" s="17" t="s">
        <v>36</v>
      </c>
      <c r="L28" s="17" t="s">
        <v>16</v>
      </c>
      <c r="M28" s="22"/>
      <c r="N28" s="17" t="s">
        <v>19</v>
      </c>
      <c r="O28" s="17"/>
      <c r="P28" s="21">
        <f>D28*G28*J28*M28</f>
        <v>0</v>
      </c>
      <c r="Q28" s="6"/>
    </row>
    <row r="29" spans="1:17" x14ac:dyDescent="0.35">
      <c r="A29" s="14"/>
      <c r="B29" s="15" t="s">
        <v>88</v>
      </c>
      <c r="C29" s="16"/>
      <c r="D29" s="25"/>
      <c r="E29" s="17"/>
      <c r="F29" s="17"/>
      <c r="G29" s="17"/>
      <c r="H29" s="17"/>
      <c r="I29" s="17"/>
      <c r="J29" s="17"/>
      <c r="K29" s="17"/>
      <c r="L29" s="17"/>
      <c r="M29" s="23"/>
      <c r="N29" s="17"/>
      <c r="O29" s="17"/>
      <c r="P29" s="21"/>
      <c r="Q29" s="15"/>
    </row>
    <row r="30" spans="1:17" x14ac:dyDescent="0.35">
      <c r="A30" s="14"/>
      <c r="B30" s="15" t="s">
        <v>38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  <c r="Q30" s="15"/>
    </row>
    <row r="31" spans="1:17" x14ac:dyDescent="0.35">
      <c r="A31" s="14"/>
      <c r="B31" s="15" t="s">
        <v>39</v>
      </c>
      <c r="C31" s="16" t="s">
        <v>14</v>
      </c>
      <c r="D31" s="24"/>
      <c r="E31" s="17" t="s">
        <v>15</v>
      </c>
      <c r="F31" s="17" t="s">
        <v>16</v>
      </c>
      <c r="G31" s="20"/>
      <c r="H31" s="17" t="s">
        <v>17</v>
      </c>
      <c r="I31" s="17" t="s">
        <v>16</v>
      </c>
      <c r="J31" s="22"/>
      <c r="K31" s="17" t="s">
        <v>19</v>
      </c>
      <c r="L31" s="17"/>
      <c r="M31" s="17"/>
      <c r="N31" s="17"/>
      <c r="O31" s="17"/>
      <c r="P31" s="21">
        <f>D31*G31*J31</f>
        <v>0</v>
      </c>
      <c r="Q31" s="6"/>
    </row>
    <row r="32" spans="1:17" x14ac:dyDescent="0.35">
      <c r="A32" s="14"/>
      <c r="B32" s="15" t="s">
        <v>89</v>
      </c>
      <c r="C32" s="16"/>
      <c r="D32" s="25"/>
      <c r="E32" s="17"/>
      <c r="F32" s="17"/>
      <c r="G32" s="17"/>
      <c r="H32" s="17"/>
      <c r="I32" s="17"/>
      <c r="J32" s="23"/>
      <c r="K32" s="17"/>
      <c r="L32" s="17"/>
      <c r="M32" s="17"/>
      <c r="N32" s="17"/>
      <c r="O32" s="17"/>
      <c r="P32" s="21"/>
      <c r="Q32" s="15"/>
    </row>
    <row r="33" spans="1:17" x14ac:dyDescent="0.35">
      <c r="A33" s="14"/>
      <c r="B33" s="15" t="s">
        <v>41</v>
      </c>
      <c r="C33" s="16" t="s">
        <v>14</v>
      </c>
      <c r="D33" s="24"/>
      <c r="E33" s="17" t="s">
        <v>23</v>
      </c>
      <c r="F33" s="17" t="s">
        <v>16</v>
      </c>
      <c r="G33" s="20"/>
      <c r="H33" s="17" t="s">
        <v>17</v>
      </c>
      <c r="I33" s="17" t="s">
        <v>16</v>
      </c>
      <c r="J33" s="20"/>
      <c r="K33" s="17" t="s">
        <v>36</v>
      </c>
      <c r="L33" s="17" t="s">
        <v>16</v>
      </c>
      <c r="M33" s="22"/>
      <c r="N33" s="17" t="s">
        <v>19</v>
      </c>
      <c r="O33" s="17"/>
      <c r="P33" s="21">
        <f>D33*G33*J33*M33</f>
        <v>0</v>
      </c>
      <c r="Q33" s="6"/>
    </row>
    <row r="34" spans="1:17" x14ac:dyDescent="0.35">
      <c r="A34" s="14"/>
      <c r="B34" s="15" t="s">
        <v>95</v>
      </c>
      <c r="C34" s="16"/>
      <c r="D34" s="25"/>
      <c r="E34" s="17"/>
      <c r="F34" s="17"/>
      <c r="G34" s="17"/>
      <c r="H34" s="17"/>
      <c r="I34" s="17"/>
      <c r="J34" s="23"/>
      <c r="K34" s="23"/>
      <c r="L34" s="17"/>
      <c r="M34" s="17"/>
      <c r="N34" s="17"/>
      <c r="O34" s="17"/>
      <c r="P34" s="21"/>
      <c r="Q34" s="15"/>
    </row>
    <row r="35" spans="1:17" x14ac:dyDescent="0.35">
      <c r="A35" s="14"/>
      <c r="B35" s="15" t="s">
        <v>42</v>
      </c>
      <c r="C35" s="16" t="s">
        <v>14</v>
      </c>
      <c r="D35" s="24"/>
      <c r="E35" s="17" t="s">
        <v>15</v>
      </c>
      <c r="F35" s="17" t="s">
        <v>16</v>
      </c>
      <c r="G35" s="20"/>
      <c r="H35" s="17" t="s">
        <v>17</v>
      </c>
      <c r="I35" s="17" t="s">
        <v>16</v>
      </c>
      <c r="J35" s="22"/>
      <c r="K35" s="17" t="s">
        <v>19</v>
      </c>
      <c r="L35" s="17"/>
      <c r="M35" s="17"/>
      <c r="N35" s="17"/>
      <c r="O35" s="17"/>
      <c r="P35" s="21">
        <f>D35*G35*J35</f>
        <v>0</v>
      </c>
      <c r="Q35" s="6"/>
    </row>
    <row r="36" spans="1:17" x14ac:dyDescent="0.35">
      <c r="A36" s="14"/>
      <c r="B36" s="15" t="s">
        <v>90</v>
      </c>
      <c r="C36" s="16"/>
      <c r="D36" s="25"/>
      <c r="E36" s="17"/>
      <c r="F36" s="17"/>
      <c r="G36" s="17"/>
      <c r="H36" s="17"/>
      <c r="I36" s="17"/>
      <c r="J36" s="23"/>
      <c r="K36" s="17"/>
      <c r="L36" s="17"/>
      <c r="M36" s="17"/>
      <c r="N36" s="17"/>
      <c r="O36" s="17"/>
      <c r="P36" s="21"/>
      <c r="Q36" s="15"/>
    </row>
    <row r="37" spans="1:17" x14ac:dyDescent="0.35">
      <c r="A37" s="14"/>
      <c r="B37" s="16" t="s">
        <v>11</v>
      </c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  <c r="Q37" s="15"/>
    </row>
    <row r="38" spans="1:17" x14ac:dyDescent="0.35">
      <c r="A38" s="14">
        <v>5</v>
      </c>
      <c r="B38" s="15" t="s">
        <v>44</v>
      </c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  <c r="Q38" s="15"/>
    </row>
    <row r="39" spans="1:17" x14ac:dyDescent="0.35">
      <c r="A39" s="14"/>
      <c r="B39" s="15" t="s">
        <v>45</v>
      </c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8"/>
      <c r="Q39" s="15"/>
    </row>
    <row r="40" spans="1:17" x14ac:dyDescent="0.35">
      <c r="A40" s="14"/>
      <c r="B40" s="16" t="s">
        <v>11</v>
      </c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  <c r="Q40" s="15"/>
    </row>
    <row r="41" spans="1:17" x14ac:dyDescent="0.35">
      <c r="A41" s="14">
        <v>6</v>
      </c>
      <c r="B41" s="15" t="s">
        <v>46</v>
      </c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  <c r="Q41" s="15"/>
    </row>
    <row r="42" spans="1:17" x14ac:dyDescent="0.35">
      <c r="A42" s="14">
        <v>7</v>
      </c>
      <c r="B42" s="15" t="s">
        <v>47</v>
      </c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  <c r="Q42" s="15"/>
    </row>
    <row r="43" spans="1:17" x14ac:dyDescent="0.35">
      <c r="A43" s="14"/>
      <c r="B43" s="15" t="s">
        <v>48</v>
      </c>
      <c r="C43" s="16" t="s">
        <v>14</v>
      </c>
      <c r="D43" s="20"/>
      <c r="E43" s="17" t="s">
        <v>49</v>
      </c>
      <c r="F43" s="17" t="s">
        <v>16</v>
      </c>
      <c r="G43" s="24"/>
      <c r="H43" s="17" t="s">
        <v>17</v>
      </c>
      <c r="I43" s="17" t="s">
        <v>19</v>
      </c>
      <c r="J43" s="17"/>
      <c r="K43" s="17"/>
      <c r="L43" s="17"/>
      <c r="M43" s="17"/>
      <c r="N43" s="17"/>
      <c r="O43" s="17"/>
      <c r="P43" s="21">
        <f>D43*G43</f>
        <v>0</v>
      </c>
      <c r="Q43" s="6"/>
    </row>
    <row r="44" spans="1:17" x14ac:dyDescent="0.35">
      <c r="A44" s="14"/>
      <c r="B44" s="15" t="s">
        <v>50</v>
      </c>
      <c r="C44" s="16"/>
      <c r="D44" s="17"/>
      <c r="E44" s="17"/>
      <c r="F44" s="17"/>
      <c r="G44" s="25"/>
      <c r="H44" s="17"/>
      <c r="I44" s="17"/>
      <c r="J44" s="17"/>
      <c r="K44" s="17"/>
      <c r="L44" s="17"/>
      <c r="M44" s="17"/>
      <c r="N44" s="17"/>
      <c r="O44" s="17"/>
      <c r="P44" s="21"/>
      <c r="Q44" s="15"/>
    </row>
    <row r="45" spans="1:17" x14ac:dyDescent="0.35">
      <c r="A45" s="14"/>
      <c r="B45" s="15" t="s">
        <v>51</v>
      </c>
      <c r="C45" s="16" t="s">
        <v>14</v>
      </c>
      <c r="D45" s="20"/>
      <c r="E45" s="17" t="s">
        <v>52</v>
      </c>
      <c r="F45" s="17" t="s">
        <v>16</v>
      </c>
      <c r="G45" s="24"/>
      <c r="H45" s="17" t="s">
        <v>17</v>
      </c>
      <c r="I45" s="17" t="s">
        <v>19</v>
      </c>
      <c r="J45" s="17"/>
      <c r="K45" s="17"/>
      <c r="L45" s="17"/>
      <c r="M45" s="17"/>
      <c r="N45" s="17"/>
      <c r="O45" s="17"/>
      <c r="P45" s="21">
        <f>D45*G45</f>
        <v>0</v>
      </c>
      <c r="Q45" s="6"/>
    </row>
    <row r="46" spans="1:17" x14ac:dyDescent="0.35">
      <c r="A46" s="14"/>
      <c r="B46" s="15" t="s">
        <v>53</v>
      </c>
      <c r="C46" s="16"/>
      <c r="D46" s="17"/>
      <c r="E46" s="17"/>
      <c r="F46" s="17"/>
      <c r="G46" s="25"/>
      <c r="H46" s="17"/>
      <c r="I46" s="17"/>
      <c r="J46" s="17"/>
      <c r="K46" s="17"/>
      <c r="L46" s="17"/>
      <c r="M46" s="17"/>
      <c r="N46" s="17"/>
      <c r="O46" s="17"/>
      <c r="P46" s="21"/>
      <c r="Q46" s="15"/>
    </row>
    <row r="47" spans="1:17" x14ac:dyDescent="0.35">
      <c r="A47" s="14">
        <v>8</v>
      </c>
      <c r="B47" s="15" t="s">
        <v>54</v>
      </c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  <c r="Q47" s="15"/>
    </row>
    <row r="48" spans="1:17" x14ac:dyDescent="0.35">
      <c r="A48" s="14"/>
      <c r="B48" s="15" t="s">
        <v>55</v>
      </c>
      <c r="C48" s="16" t="s">
        <v>14</v>
      </c>
      <c r="D48" s="20"/>
      <c r="E48" s="17" t="s">
        <v>52</v>
      </c>
      <c r="F48" s="17" t="s">
        <v>16</v>
      </c>
      <c r="G48" s="20"/>
      <c r="H48" s="17" t="s">
        <v>56</v>
      </c>
      <c r="I48" s="17" t="s">
        <v>16</v>
      </c>
      <c r="J48" s="20"/>
      <c r="K48" s="17" t="s">
        <v>17</v>
      </c>
      <c r="L48" s="17" t="s">
        <v>16</v>
      </c>
      <c r="M48" s="20"/>
      <c r="N48" s="17" t="s">
        <v>18</v>
      </c>
      <c r="O48" s="17" t="s">
        <v>19</v>
      </c>
      <c r="P48" s="21">
        <f>D48*G48*J48*M48</f>
        <v>0</v>
      </c>
      <c r="Q48" s="6"/>
    </row>
    <row r="49" spans="1:17" x14ac:dyDescent="0.35">
      <c r="A49" s="14"/>
      <c r="B49" s="15" t="s">
        <v>57</v>
      </c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21"/>
      <c r="Q49" s="15"/>
    </row>
    <row r="50" spans="1:17" x14ac:dyDescent="0.35">
      <c r="A50" s="14"/>
      <c r="B50" s="15" t="s">
        <v>58</v>
      </c>
      <c r="C50" s="16" t="s">
        <v>14</v>
      </c>
      <c r="D50" s="20"/>
      <c r="E50" s="17" t="s">
        <v>17</v>
      </c>
      <c r="F50" s="17" t="s">
        <v>16</v>
      </c>
      <c r="G50" s="20"/>
      <c r="H50" s="17" t="s">
        <v>18</v>
      </c>
      <c r="I50" s="17" t="s">
        <v>19</v>
      </c>
      <c r="J50" s="17"/>
      <c r="K50" s="17"/>
      <c r="L50" s="17"/>
      <c r="M50" s="17"/>
      <c r="N50" s="17"/>
      <c r="O50" s="17"/>
      <c r="P50" s="21">
        <f>D50*G50</f>
        <v>0</v>
      </c>
      <c r="Q50" s="6"/>
    </row>
    <row r="51" spans="1:17" x14ac:dyDescent="0.35">
      <c r="A51" s="14"/>
      <c r="B51" s="15" t="s">
        <v>59</v>
      </c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21"/>
      <c r="Q51" s="15"/>
    </row>
    <row r="52" spans="1:17" x14ac:dyDescent="0.35">
      <c r="A52" s="14">
        <v>9</v>
      </c>
      <c r="B52" s="15" t="s">
        <v>60</v>
      </c>
      <c r="C52" s="1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  <c r="Q52" s="15"/>
    </row>
    <row r="53" spans="1:17" x14ac:dyDescent="0.35">
      <c r="A53" s="14"/>
      <c r="B53" s="15" t="s">
        <v>61</v>
      </c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79"/>
      <c r="Q53" s="15"/>
    </row>
    <row r="54" spans="1:17" x14ac:dyDescent="0.35">
      <c r="A54" s="14"/>
      <c r="B54" s="15" t="s">
        <v>62</v>
      </c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80"/>
      <c r="Q54" s="15"/>
    </row>
    <row r="55" spans="1:17" x14ac:dyDescent="0.35">
      <c r="A55" s="14"/>
      <c r="B55" s="15" t="s">
        <v>63</v>
      </c>
      <c r="C55" s="1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80"/>
      <c r="Q55" s="15"/>
    </row>
    <row r="56" spans="1:17" x14ac:dyDescent="0.35">
      <c r="A56" s="14"/>
      <c r="B56" s="15" t="s">
        <v>64</v>
      </c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81"/>
      <c r="Q56" s="15"/>
    </row>
    <row r="57" spans="1:17" x14ac:dyDescent="0.35">
      <c r="A57" s="14"/>
      <c r="B57" s="16" t="s">
        <v>11</v>
      </c>
      <c r="C57" s="16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  <c r="Q57" s="15"/>
    </row>
    <row r="58" spans="1:17" x14ac:dyDescent="0.35">
      <c r="A58" s="14">
        <v>10</v>
      </c>
      <c r="B58" s="15" t="s">
        <v>65</v>
      </c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9"/>
      <c r="Q58" s="15"/>
    </row>
    <row r="59" spans="1:17" x14ac:dyDescent="0.35">
      <c r="A59" s="14"/>
      <c r="B59" s="15" t="s">
        <v>66</v>
      </c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8"/>
      <c r="Q59" s="15"/>
    </row>
    <row r="60" spans="1:17" x14ac:dyDescent="0.35">
      <c r="A60" s="14"/>
      <c r="B60" s="15" t="s">
        <v>67</v>
      </c>
      <c r="C60" s="16" t="s">
        <v>14</v>
      </c>
      <c r="D60" s="20"/>
      <c r="E60" s="17" t="s">
        <v>15</v>
      </c>
      <c r="F60" s="17" t="s">
        <v>16</v>
      </c>
      <c r="G60" s="20"/>
      <c r="H60" s="17" t="s">
        <v>17</v>
      </c>
      <c r="I60" s="17" t="s">
        <v>16</v>
      </c>
      <c r="J60" s="20"/>
      <c r="K60" s="17" t="s">
        <v>18</v>
      </c>
      <c r="L60" s="17" t="s">
        <v>19</v>
      </c>
      <c r="M60" s="17"/>
      <c r="N60" s="17"/>
      <c r="O60" s="17"/>
      <c r="P60" s="21">
        <f>D60*G60*J60</f>
        <v>0</v>
      </c>
      <c r="Q60" s="6"/>
    </row>
    <row r="61" spans="1:17" x14ac:dyDescent="0.35">
      <c r="A61" s="14"/>
      <c r="B61" s="15" t="s">
        <v>68</v>
      </c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21"/>
      <c r="Q61" s="15"/>
    </row>
    <row r="62" spans="1:17" x14ac:dyDescent="0.35">
      <c r="A62" s="14"/>
      <c r="B62" s="16" t="s">
        <v>11</v>
      </c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  <c r="Q62" s="15"/>
    </row>
    <row r="63" spans="1:17" x14ac:dyDescent="0.35">
      <c r="A63" s="26">
        <v>11</v>
      </c>
      <c r="B63" s="27" t="s">
        <v>69</v>
      </c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/>
      <c r="Q63" s="27"/>
    </row>
    <row r="64" spans="1:17" ht="21.75" thickBot="1" x14ac:dyDescent="0.4">
      <c r="A64" s="31" t="s">
        <v>70</v>
      </c>
      <c r="B64" s="31"/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4">
        <f>SUM(P5:P63)</f>
        <v>30000</v>
      </c>
      <c r="Q64" s="31"/>
    </row>
    <row r="65" spans="1:17" ht="21.75" thickTop="1" x14ac:dyDescent="0.35"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6"/>
    </row>
    <row r="66" spans="1:17" s="43" customFormat="1" ht="213.75" customHeight="1" x14ac:dyDescent="0.35">
      <c r="A66" s="37"/>
      <c r="B66" s="38" t="s">
        <v>71</v>
      </c>
      <c r="C66" s="39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>
        <f>P64</f>
        <v>30000</v>
      </c>
      <c r="Q66" s="42"/>
    </row>
    <row r="67" spans="1:17" s="43" customFormat="1" ht="42" x14ac:dyDescent="0.35">
      <c r="A67" s="37"/>
      <c r="B67" s="38" t="s">
        <v>72</v>
      </c>
      <c r="C67" s="39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4">
        <f>P66*P76</f>
        <v>0</v>
      </c>
      <c r="Q67" s="42"/>
    </row>
    <row r="68" spans="1:17" s="43" customFormat="1" ht="63" x14ac:dyDescent="0.35">
      <c r="A68" s="37"/>
      <c r="B68" s="38" t="s">
        <v>73</v>
      </c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5"/>
      <c r="Q68" s="46"/>
    </row>
    <row r="69" spans="1:17" s="43" customFormat="1" ht="243.75" customHeight="1" x14ac:dyDescent="0.35">
      <c r="A69" s="37"/>
      <c r="B69" s="38" t="s">
        <v>74</v>
      </c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1" t="e">
        <f>P68+(P68*P80)</f>
        <v>#DIV/0!</v>
      </c>
      <c r="Q69" s="47"/>
    </row>
    <row r="70" spans="1:17" s="43" customFormat="1" ht="9.75" customHeight="1" x14ac:dyDescent="0.35"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9"/>
      <c r="Q70" s="50"/>
    </row>
    <row r="71" spans="1:17" s="43" customFormat="1" ht="9.75" customHeight="1" x14ac:dyDescent="0.35"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/>
      <c r="Q71" s="50"/>
    </row>
    <row r="72" spans="1:17" s="43" customFormat="1" ht="9.75" customHeight="1" x14ac:dyDescent="0.35"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9"/>
      <c r="Q72" s="50"/>
    </row>
    <row r="73" spans="1:17" s="43" customFormat="1" ht="9.75" customHeight="1" x14ac:dyDescent="0.35">
      <c r="B73" s="5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52"/>
      <c r="Q73" s="50"/>
    </row>
    <row r="74" spans="1:17" s="43" customFormat="1" ht="9" customHeight="1" x14ac:dyDescent="0.35"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9"/>
      <c r="Q74" s="50"/>
    </row>
    <row r="75" spans="1:17" s="43" customFormat="1" ht="9" customHeight="1" x14ac:dyDescent="0.35"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9"/>
      <c r="Q75" s="50"/>
    </row>
    <row r="76" spans="1:17" s="43" customFormat="1" x14ac:dyDescent="0.35">
      <c r="B76" s="68" t="s">
        <v>91</v>
      </c>
      <c r="C76" s="43" t="s">
        <v>14</v>
      </c>
      <c r="D76" s="53"/>
      <c r="E76" s="54" t="s">
        <v>77</v>
      </c>
      <c r="F76" s="48"/>
      <c r="G76" s="65">
        <v>100</v>
      </c>
      <c r="H76" s="48" t="s">
        <v>19</v>
      </c>
      <c r="I76" s="48"/>
      <c r="J76" s="48"/>
      <c r="K76" s="48"/>
      <c r="L76" s="48"/>
      <c r="M76" s="48"/>
      <c r="N76" s="48"/>
      <c r="O76" s="48"/>
      <c r="P76" s="56">
        <f>D76/G76</f>
        <v>0</v>
      </c>
      <c r="Q76" s="50" t="s">
        <v>78</v>
      </c>
    </row>
    <row r="77" spans="1:17" s="43" customFormat="1" ht="9" customHeight="1" x14ac:dyDescent="0.35">
      <c r="B77" s="5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52"/>
      <c r="Q77" s="50"/>
    </row>
    <row r="78" spans="1:17" s="43" customFormat="1" x14ac:dyDescent="0.35">
      <c r="B78" s="68" t="s">
        <v>92</v>
      </c>
      <c r="C78" s="43" t="s">
        <v>14</v>
      </c>
      <c r="D78" s="53"/>
      <c r="E78" s="54" t="s">
        <v>77</v>
      </c>
      <c r="F78" s="48"/>
      <c r="G78" s="65">
        <v>100</v>
      </c>
      <c r="H78" s="48" t="s">
        <v>19</v>
      </c>
      <c r="I78" s="48"/>
      <c r="J78" s="48"/>
      <c r="K78" s="48"/>
      <c r="L78" s="48"/>
      <c r="M78" s="48"/>
      <c r="N78" s="48"/>
      <c r="O78" s="48"/>
      <c r="P78" s="56">
        <f>D78/G78</f>
        <v>0</v>
      </c>
      <c r="Q78" s="50" t="s">
        <v>78</v>
      </c>
    </row>
    <row r="79" spans="1:17" s="43" customFormat="1" ht="9" customHeight="1" x14ac:dyDescent="0.35">
      <c r="B79" s="5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52"/>
      <c r="Q79" s="50"/>
    </row>
    <row r="80" spans="1:17" s="43" customFormat="1" x14ac:dyDescent="0.35">
      <c r="B80" s="51" t="s">
        <v>80</v>
      </c>
      <c r="C80" s="43" t="s">
        <v>14</v>
      </c>
      <c r="D80" s="66">
        <f>D76</f>
        <v>0</v>
      </c>
      <c r="E80" s="57" t="s">
        <v>81</v>
      </c>
      <c r="F80" s="48"/>
      <c r="G80" s="67">
        <f>D78</f>
        <v>0</v>
      </c>
      <c r="H80" s="48" t="s">
        <v>19</v>
      </c>
      <c r="I80" s="48" t="s">
        <v>16</v>
      </c>
      <c r="J80" s="48" t="s">
        <v>14</v>
      </c>
      <c r="K80" s="65">
        <v>100</v>
      </c>
      <c r="L80" s="48" t="s">
        <v>77</v>
      </c>
      <c r="M80" s="66">
        <f>D78</f>
        <v>0</v>
      </c>
      <c r="N80" s="48" t="s">
        <v>19</v>
      </c>
      <c r="O80" s="48"/>
      <c r="P80" s="59" t="e">
        <f>ROUND((D80-G80)*(K80/M80),2)/100</f>
        <v>#DIV/0!</v>
      </c>
      <c r="Q80" s="60" t="s">
        <v>93</v>
      </c>
    </row>
    <row r="81" spans="5:17" s="43" customFormat="1" x14ac:dyDescent="0.35">
      <c r="P81" s="61"/>
      <c r="Q81" s="50"/>
    </row>
    <row r="82" spans="5:17" s="43" customFormat="1" x14ac:dyDescent="0.35">
      <c r="P82" s="61"/>
      <c r="Q82" s="50"/>
    </row>
    <row r="83" spans="5:17" s="43" customFormat="1" x14ac:dyDescent="0.35">
      <c r="P83" s="61"/>
      <c r="Q83" s="50"/>
    </row>
    <row r="84" spans="5:17" s="43" customFormat="1" x14ac:dyDescent="0.35">
      <c r="E84" s="62"/>
      <c r="F84" s="63"/>
      <c r="P84" s="61"/>
      <c r="Q84" s="50"/>
    </row>
    <row r="85" spans="5:17" s="43" customFormat="1" x14ac:dyDescent="0.35">
      <c r="P85" s="61"/>
      <c r="Q85" s="50"/>
    </row>
    <row r="86" spans="5:17" s="43" customFormat="1" x14ac:dyDescent="0.35">
      <c r="P86" s="61"/>
      <c r="Q86" s="50"/>
    </row>
  </sheetData>
  <sheetProtection algorithmName="SHA-512" hashValue="11l93UvxxKWGOCJ29ov94APn8hRYLbyOMcLjPhH9RO1V7HYBJVxku/Cmg4DxcNPkYqaNdLnLm2pEHrhY/E9Svw==" saltValue="HnQT0kZQ4g0tv2QBV+mFLw==" spinCount="100000" sheet="1" objects="1" scenarios="1"/>
  <mergeCells count="2">
    <mergeCell ref="P53:P56"/>
    <mergeCell ref="A2:P2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95" orientation="landscape" blackAndWhite="1" cellComments="asDisplayed" r:id="rId1"/>
  <headerFooter>
    <oddHeader xml:space="preserve">&amp;C
</oddHeader>
  </headerFooter>
  <rowBreaks count="2" manualBreakCount="2">
    <brk id="29" max="16383" man="1"/>
    <brk id="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Q86"/>
  <sheetViews>
    <sheetView showGridLines="0" zoomScale="80" zoomScaleNormal="80" zoomScaleSheetLayoutView="95" workbookViewId="0">
      <pane ySplit="3" topLeftCell="A55" activePane="bottomLeft" state="frozen"/>
      <selection activeCell="P19" sqref="P19"/>
      <selection pane="bottomLeft" activeCell="Q36" sqref="Q36"/>
    </sheetView>
  </sheetViews>
  <sheetFormatPr defaultColWidth="4.5" defaultRowHeight="21" x14ac:dyDescent="0.35"/>
  <cols>
    <col min="1" max="1" width="5.75" style="6" customWidth="1"/>
    <col min="2" max="2" width="48.375" style="6" customWidth="1"/>
    <col min="3" max="3" width="1.5" style="6" bestFit="1" customWidth="1"/>
    <col min="4" max="4" width="9.375" style="6" customWidth="1"/>
    <col min="5" max="5" width="7.375" style="6" bestFit="1" customWidth="1"/>
    <col min="6" max="6" width="1.875" style="6" bestFit="1" customWidth="1"/>
    <col min="7" max="7" width="7.875" style="6" customWidth="1"/>
    <col min="8" max="8" width="4" style="6" bestFit="1" customWidth="1"/>
    <col min="9" max="9" width="1.875" style="6" bestFit="1" customWidth="1"/>
    <col min="10" max="10" width="5.5" style="6" bestFit="1" customWidth="1"/>
    <col min="11" max="11" width="4" style="6" bestFit="1" customWidth="1"/>
    <col min="12" max="12" width="1.875" style="6" bestFit="1" customWidth="1"/>
    <col min="13" max="13" width="7.875" style="6" customWidth="1"/>
    <col min="14" max="14" width="3.125" style="6" bestFit="1" customWidth="1"/>
    <col min="15" max="15" width="1.5" style="6" bestFit="1" customWidth="1"/>
    <col min="16" max="16" width="14.875" style="64" customWidth="1"/>
    <col min="17" max="17" width="55.375" style="5" customWidth="1"/>
    <col min="18" max="16384" width="4.5" style="6"/>
  </cols>
  <sheetData>
    <row r="1" spans="1:17" ht="39" customHeight="1" x14ac:dyDescent="0.35">
      <c r="A1" s="1" t="s">
        <v>83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7" x14ac:dyDescent="0.35">
      <c r="A2" s="3" t="s">
        <v>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7" x14ac:dyDescent="0.35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 t="s">
        <v>4</v>
      </c>
      <c r="Q3" s="8" t="s">
        <v>5</v>
      </c>
    </row>
    <row r="4" spans="1:17" x14ac:dyDescent="0.35">
      <c r="A4" s="10">
        <v>1</v>
      </c>
      <c r="B4" s="11" t="s">
        <v>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1"/>
    </row>
    <row r="5" spans="1:17" x14ac:dyDescent="0.35">
      <c r="A5" s="14"/>
      <c r="B5" s="15" t="s">
        <v>7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>
        <v>2000</v>
      </c>
      <c r="Q5" s="15"/>
    </row>
    <row r="6" spans="1:17" x14ac:dyDescent="0.35">
      <c r="A6" s="14"/>
      <c r="B6" s="15" t="s">
        <v>8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>
        <v>200</v>
      </c>
      <c r="Q6" s="15"/>
    </row>
    <row r="7" spans="1:17" x14ac:dyDescent="0.35">
      <c r="A7" s="14"/>
      <c r="B7" s="15" t="s">
        <v>9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>
        <v>300</v>
      </c>
      <c r="Q7" s="15"/>
    </row>
    <row r="8" spans="1:17" x14ac:dyDescent="0.35">
      <c r="A8" s="14"/>
      <c r="B8" s="15" t="s">
        <v>10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>
        <v>100</v>
      </c>
      <c r="Q8" s="15"/>
    </row>
    <row r="9" spans="1:17" x14ac:dyDescent="0.35">
      <c r="A9" s="14"/>
      <c r="B9" s="16" t="s">
        <v>11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9"/>
      <c r="Q9" s="15"/>
    </row>
    <row r="10" spans="1:17" x14ac:dyDescent="0.35">
      <c r="A10" s="14">
        <v>2</v>
      </c>
      <c r="B10" s="15" t="s">
        <v>12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9"/>
      <c r="Q10" s="15"/>
    </row>
    <row r="11" spans="1:17" x14ac:dyDescent="0.35">
      <c r="A11" s="14"/>
      <c r="B11" s="15" t="s">
        <v>13</v>
      </c>
      <c r="C11" s="16" t="s">
        <v>14</v>
      </c>
      <c r="D11" s="20">
        <f>1*10</f>
        <v>10</v>
      </c>
      <c r="E11" s="17" t="s">
        <v>15</v>
      </c>
      <c r="F11" s="17" t="s">
        <v>16</v>
      </c>
      <c r="G11" s="20">
        <v>320</v>
      </c>
      <c r="H11" s="17" t="s">
        <v>17</v>
      </c>
      <c r="I11" s="17" t="s">
        <v>16</v>
      </c>
      <c r="J11" s="20">
        <v>30</v>
      </c>
      <c r="K11" s="17" t="s">
        <v>18</v>
      </c>
      <c r="L11" s="17" t="s">
        <v>19</v>
      </c>
      <c r="M11" s="17"/>
      <c r="N11" s="17"/>
      <c r="O11" s="17"/>
      <c r="P11" s="21">
        <f>D11*G11*J11</f>
        <v>96000</v>
      </c>
      <c r="Q11" s="15" t="s">
        <v>85</v>
      </c>
    </row>
    <row r="12" spans="1:17" x14ac:dyDescent="0.35">
      <c r="A12" s="14"/>
      <c r="B12" s="15" t="s">
        <v>21</v>
      </c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1"/>
      <c r="Q12" s="15"/>
    </row>
    <row r="13" spans="1:17" x14ac:dyDescent="0.35">
      <c r="A13" s="14"/>
      <c r="B13" s="15" t="s">
        <v>22</v>
      </c>
      <c r="C13" s="16" t="s">
        <v>14</v>
      </c>
      <c r="D13" s="20">
        <v>55</v>
      </c>
      <c r="E13" s="17" t="s">
        <v>23</v>
      </c>
      <c r="F13" s="17" t="s">
        <v>16</v>
      </c>
      <c r="G13" s="20">
        <v>320</v>
      </c>
      <c r="H13" s="17" t="s">
        <v>17</v>
      </c>
      <c r="I13" s="17" t="s">
        <v>16</v>
      </c>
      <c r="J13" s="22">
        <v>0.2</v>
      </c>
      <c r="K13" s="17" t="s">
        <v>19</v>
      </c>
      <c r="L13" s="17"/>
      <c r="M13" s="17"/>
      <c r="N13" s="17"/>
      <c r="O13" s="17"/>
      <c r="P13" s="21">
        <f>D13*G13*J13</f>
        <v>3520</v>
      </c>
      <c r="Q13" s="6"/>
    </row>
    <row r="14" spans="1:17" x14ac:dyDescent="0.35">
      <c r="A14" s="14"/>
      <c r="B14" s="15" t="s">
        <v>24</v>
      </c>
      <c r="C14" s="16"/>
      <c r="D14" s="17"/>
      <c r="E14" s="17"/>
      <c r="F14" s="17"/>
      <c r="G14" s="17"/>
      <c r="H14" s="17"/>
      <c r="I14" s="17"/>
      <c r="J14" s="23"/>
      <c r="K14" s="17"/>
      <c r="L14" s="17"/>
      <c r="M14" s="17"/>
      <c r="N14" s="17"/>
      <c r="O14" s="17"/>
      <c r="P14" s="21"/>
      <c r="Q14" s="15"/>
    </row>
    <row r="15" spans="1:17" x14ac:dyDescent="0.35">
      <c r="A15" s="14"/>
      <c r="B15" s="15" t="s">
        <v>25</v>
      </c>
      <c r="C15" s="16" t="s">
        <v>14</v>
      </c>
      <c r="D15" s="20">
        <v>1</v>
      </c>
      <c r="E15" s="17" t="s">
        <v>15</v>
      </c>
      <c r="F15" s="17" t="s">
        <v>16</v>
      </c>
      <c r="G15" s="20">
        <v>5000</v>
      </c>
      <c r="H15" s="17" t="s">
        <v>17</v>
      </c>
      <c r="I15" s="17" t="s">
        <v>16</v>
      </c>
      <c r="J15" s="20">
        <v>2</v>
      </c>
      <c r="K15" s="17" t="s">
        <v>26</v>
      </c>
      <c r="L15" s="17" t="s">
        <v>19</v>
      </c>
      <c r="M15" s="17"/>
      <c r="N15" s="17"/>
      <c r="O15" s="17"/>
      <c r="P15" s="21">
        <f>D15*G15*J15</f>
        <v>10000</v>
      </c>
      <c r="Q15" s="6"/>
    </row>
    <row r="16" spans="1:17" x14ac:dyDescent="0.35">
      <c r="A16" s="14"/>
      <c r="B16" s="15" t="s">
        <v>27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1"/>
      <c r="Q16" s="15"/>
    </row>
    <row r="17" spans="1:17" x14ac:dyDescent="0.35">
      <c r="A17" s="14"/>
      <c r="B17" s="16" t="s">
        <v>11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9"/>
      <c r="Q17" s="15"/>
    </row>
    <row r="18" spans="1:17" x14ac:dyDescent="0.35">
      <c r="A18" s="14">
        <v>3</v>
      </c>
      <c r="B18" s="15" t="s">
        <v>28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9"/>
      <c r="Q18" s="15"/>
    </row>
    <row r="19" spans="1:17" x14ac:dyDescent="0.35">
      <c r="A19" s="14"/>
      <c r="B19" s="15" t="s">
        <v>29</v>
      </c>
      <c r="C19" s="16" t="s">
        <v>14</v>
      </c>
      <c r="D19" s="20">
        <v>20</v>
      </c>
      <c r="E19" s="17" t="s">
        <v>15</v>
      </c>
      <c r="F19" s="17" t="s">
        <v>16</v>
      </c>
      <c r="G19" s="20">
        <v>350</v>
      </c>
      <c r="H19" s="17" t="s">
        <v>17</v>
      </c>
      <c r="I19" s="17" t="s">
        <v>19</v>
      </c>
      <c r="J19" s="17"/>
      <c r="K19" s="17"/>
      <c r="L19" s="17"/>
      <c r="M19" s="17"/>
      <c r="N19" s="17"/>
      <c r="O19" s="17"/>
      <c r="P19" s="21">
        <f>D19*G19</f>
        <v>7000</v>
      </c>
      <c r="Q19" s="6"/>
    </row>
    <row r="20" spans="1:17" x14ac:dyDescent="0.35">
      <c r="A20" s="14"/>
      <c r="B20" s="15" t="s">
        <v>30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1"/>
      <c r="Q20" s="15"/>
    </row>
    <row r="21" spans="1:17" x14ac:dyDescent="0.35">
      <c r="A21" s="14"/>
      <c r="B21" s="15" t="s">
        <v>31</v>
      </c>
      <c r="C21" s="16" t="s">
        <v>14</v>
      </c>
      <c r="D21" s="20">
        <v>20</v>
      </c>
      <c r="E21" s="17" t="s">
        <v>15</v>
      </c>
      <c r="F21" s="17" t="s">
        <v>16</v>
      </c>
      <c r="G21" s="20">
        <v>70</v>
      </c>
      <c r="H21" s="17" t="s">
        <v>17</v>
      </c>
      <c r="I21" s="17" t="s">
        <v>19</v>
      </c>
      <c r="J21" s="17"/>
      <c r="K21" s="17"/>
      <c r="L21" s="17"/>
      <c r="M21" s="17"/>
      <c r="N21" s="17"/>
      <c r="O21" s="17"/>
      <c r="P21" s="21">
        <f>D21*G21</f>
        <v>1400</v>
      </c>
      <c r="Q21" s="6"/>
    </row>
    <row r="22" spans="1:17" x14ac:dyDescent="0.35">
      <c r="A22" s="14"/>
      <c r="B22" s="15" t="s">
        <v>30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1"/>
      <c r="Q22" s="15"/>
    </row>
    <row r="23" spans="1:17" x14ac:dyDescent="0.35">
      <c r="A23" s="14"/>
      <c r="B23" s="15" t="s">
        <v>32</v>
      </c>
      <c r="C23" s="16" t="s">
        <v>14</v>
      </c>
      <c r="D23" s="20">
        <v>20</v>
      </c>
      <c r="E23" s="17" t="s">
        <v>15</v>
      </c>
      <c r="F23" s="17" t="s">
        <v>16</v>
      </c>
      <c r="G23" s="20">
        <v>15</v>
      </c>
      <c r="H23" s="17" t="s">
        <v>17</v>
      </c>
      <c r="I23" s="17" t="s">
        <v>19</v>
      </c>
      <c r="J23" s="17"/>
      <c r="K23" s="17"/>
      <c r="L23" s="17"/>
      <c r="M23" s="17"/>
      <c r="N23" s="17"/>
      <c r="O23" s="17"/>
      <c r="P23" s="21">
        <f>D23*G23</f>
        <v>300</v>
      </c>
      <c r="Q23" s="6"/>
    </row>
    <row r="24" spans="1:17" x14ac:dyDescent="0.35">
      <c r="A24" s="14"/>
      <c r="B24" s="15" t="s">
        <v>30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1"/>
      <c r="Q24" s="15"/>
    </row>
    <row r="25" spans="1:17" x14ac:dyDescent="0.35">
      <c r="A25" s="14"/>
      <c r="B25" s="16" t="s">
        <v>11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9"/>
      <c r="Q25" s="15"/>
    </row>
    <row r="26" spans="1:17" x14ac:dyDescent="0.35">
      <c r="A26" s="14">
        <v>4</v>
      </c>
      <c r="B26" s="15" t="s">
        <v>33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9"/>
      <c r="Q26" s="15"/>
    </row>
    <row r="27" spans="1:17" x14ac:dyDescent="0.35">
      <c r="A27" s="14"/>
      <c r="B27" s="15" t="s">
        <v>34</v>
      </c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>
        <v>20000</v>
      </c>
      <c r="Q27" s="15"/>
    </row>
    <row r="28" spans="1:17" x14ac:dyDescent="0.35">
      <c r="A28" s="14"/>
      <c r="B28" s="15" t="s">
        <v>35</v>
      </c>
      <c r="C28" s="16" t="s">
        <v>14</v>
      </c>
      <c r="D28" s="24">
        <v>55</v>
      </c>
      <c r="E28" s="17" t="s">
        <v>23</v>
      </c>
      <c r="F28" s="17" t="s">
        <v>16</v>
      </c>
      <c r="G28" s="20">
        <v>300</v>
      </c>
      <c r="H28" s="17" t="s">
        <v>17</v>
      </c>
      <c r="I28" s="17" t="s">
        <v>16</v>
      </c>
      <c r="J28" s="20">
        <v>3</v>
      </c>
      <c r="K28" s="17" t="s">
        <v>36</v>
      </c>
      <c r="L28" s="17" t="s">
        <v>16</v>
      </c>
      <c r="M28" s="22">
        <v>1</v>
      </c>
      <c r="N28" s="17" t="s">
        <v>19</v>
      </c>
      <c r="O28" s="17"/>
      <c r="P28" s="21">
        <f>D28*G28*J28*M28</f>
        <v>49500</v>
      </c>
      <c r="Q28" s="6"/>
    </row>
    <row r="29" spans="1:17" x14ac:dyDescent="0.35">
      <c r="A29" s="14"/>
      <c r="B29" s="15" t="s">
        <v>37</v>
      </c>
      <c r="C29" s="16"/>
      <c r="D29" s="25"/>
      <c r="E29" s="17"/>
      <c r="F29" s="17"/>
      <c r="G29" s="17"/>
      <c r="H29" s="17"/>
      <c r="I29" s="17"/>
      <c r="J29" s="17"/>
      <c r="K29" s="17"/>
      <c r="L29" s="17"/>
      <c r="M29" s="23"/>
      <c r="N29" s="17"/>
      <c r="O29" s="17"/>
      <c r="P29" s="21"/>
      <c r="Q29" s="15"/>
    </row>
    <row r="30" spans="1:17" x14ac:dyDescent="0.35">
      <c r="A30" s="14"/>
      <c r="B30" s="15" t="s">
        <v>38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  <c r="Q30" s="15"/>
    </row>
    <row r="31" spans="1:17" x14ac:dyDescent="0.35">
      <c r="A31" s="14"/>
      <c r="B31" s="15" t="s">
        <v>39</v>
      </c>
      <c r="C31" s="16" t="s">
        <v>14</v>
      </c>
      <c r="D31" s="24">
        <v>55378</v>
      </c>
      <c r="E31" s="17" t="s">
        <v>15</v>
      </c>
      <c r="F31" s="17" t="s">
        <v>16</v>
      </c>
      <c r="G31" s="20">
        <v>5</v>
      </c>
      <c r="H31" s="17" t="s">
        <v>17</v>
      </c>
      <c r="I31" s="17" t="s">
        <v>16</v>
      </c>
      <c r="J31" s="22">
        <v>0.2</v>
      </c>
      <c r="K31" s="17" t="s">
        <v>19</v>
      </c>
      <c r="L31" s="17"/>
      <c r="M31" s="17"/>
      <c r="N31" s="17"/>
      <c r="O31" s="17"/>
      <c r="P31" s="21">
        <f>D31*G31*J31</f>
        <v>55378</v>
      </c>
      <c r="Q31" s="6"/>
    </row>
    <row r="32" spans="1:17" x14ac:dyDescent="0.35">
      <c r="A32" s="14"/>
      <c r="B32" s="15" t="s">
        <v>40</v>
      </c>
      <c r="C32" s="16"/>
      <c r="D32" s="25"/>
      <c r="E32" s="17"/>
      <c r="F32" s="17"/>
      <c r="G32" s="17"/>
      <c r="H32" s="17"/>
      <c r="I32" s="17"/>
      <c r="J32" s="23"/>
      <c r="K32" s="17"/>
      <c r="L32" s="17"/>
      <c r="M32" s="17"/>
      <c r="N32" s="17"/>
      <c r="O32" s="17"/>
      <c r="P32" s="21"/>
      <c r="Q32" s="15"/>
    </row>
    <row r="33" spans="1:17" x14ac:dyDescent="0.35">
      <c r="A33" s="14"/>
      <c r="B33" s="15" t="s">
        <v>41</v>
      </c>
      <c r="C33" s="16" t="s">
        <v>14</v>
      </c>
      <c r="D33" s="24">
        <v>55</v>
      </c>
      <c r="E33" s="17" t="s">
        <v>23</v>
      </c>
      <c r="F33" s="17" t="s">
        <v>16</v>
      </c>
      <c r="G33" s="20">
        <v>5</v>
      </c>
      <c r="H33" s="17" t="s">
        <v>17</v>
      </c>
      <c r="I33" s="17" t="s">
        <v>16</v>
      </c>
      <c r="J33" s="20">
        <v>5</v>
      </c>
      <c r="K33" s="17" t="s">
        <v>36</v>
      </c>
      <c r="L33" s="17" t="s">
        <v>16</v>
      </c>
      <c r="M33" s="22">
        <v>1</v>
      </c>
      <c r="N33" s="17" t="s">
        <v>19</v>
      </c>
      <c r="O33" s="17"/>
      <c r="P33" s="21">
        <f>D33*G33*J33*M33</f>
        <v>1375</v>
      </c>
      <c r="Q33" s="6"/>
    </row>
    <row r="34" spans="1:17" x14ac:dyDescent="0.35">
      <c r="A34" s="14"/>
      <c r="B34" s="15" t="s">
        <v>94</v>
      </c>
      <c r="C34" s="16"/>
      <c r="D34" s="25"/>
      <c r="E34" s="17"/>
      <c r="F34" s="17"/>
      <c r="G34" s="17"/>
      <c r="H34" s="17"/>
      <c r="I34" s="17"/>
      <c r="J34" s="23"/>
      <c r="K34" s="23"/>
      <c r="L34" s="17"/>
      <c r="M34" s="17"/>
      <c r="N34" s="17"/>
      <c r="O34" s="17"/>
      <c r="P34" s="21"/>
      <c r="Q34" s="15"/>
    </row>
    <row r="35" spans="1:17" x14ac:dyDescent="0.35">
      <c r="A35" s="14"/>
      <c r="B35" s="15" t="s">
        <v>42</v>
      </c>
      <c r="C35" s="16" t="s">
        <v>14</v>
      </c>
      <c r="D35" s="24">
        <v>55378</v>
      </c>
      <c r="E35" s="17" t="s">
        <v>15</v>
      </c>
      <c r="F35" s="17" t="s">
        <v>16</v>
      </c>
      <c r="G35" s="20">
        <v>2</v>
      </c>
      <c r="H35" s="17" t="s">
        <v>17</v>
      </c>
      <c r="I35" s="17" t="s">
        <v>16</v>
      </c>
      <c r="J35" s="22">
        <v>0.2</v>
      </c>
      <c r="K35" s="17" t="s">
        <v>19</v>
      </c>
      <c r="L35" s="17"/>
      <c r="M35" s="17"/>
      <c r="N35" s="17"/>
      <c r="O35" s="17"/>
      <c r="P35" s="21">
        <f>D35*G35*J35</f>
        <v>22151.200000000001</v>
      </c>
      <c r="Q35" s="6"/>
    </row>
    <row r="36" spans="1:17" x14ac:dyDescent="0.35">
      <c r="A36" s="14"/>
      <c r="B36" s="15" t="s">
        <v>43</v>
      </c>
      <c r="C36" s="16"/>
      <c r="D36" s="25"/>
      <c r="E36" s="17"/>
      <c r="F36" s="17"/>
      <c r="G36" s="17"/>
      <c r="H36" s="17"/>
      <c r="I36" s="17"/>
      <c r="J36" s="23"/>
      <c r="K36" s="17"/>
      <c r="L36" s="17"/>
      <c r="M36" s="17"/>
      <c r="N36" s="17"/>
      <c r="O36" s="17"/>
      <c r="P36" s="21"/>
      <c r="Q36" s="15"/>
    </row>
    <row r="37" spans="1:17" x14ac:dyDescent="0.35">
      <c r="A37" s="14"/>
      <c r="B37" s="16" t="s">
        <v>11</v>
      </c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  <c r="Q37" s="15"/>
    </row>
    <row r="38" spans="1:17" x14ac:dyDescent="0.35">
      <c r="A38" s="14">
        <v>5</v>
      </c>
      <c r="B38" s="15" t="s">
        <v>44</v>
      </c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  <c r="Q38" s="15"/>
    </row>
    <row r="39" spans="1:17" x14ac:dyDescent="0.35">
      <c r="A39" s="14"/>
      <c r="B39" s="15" t="s">
        <v>45</v>
      </c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8">
        <v>20000</v>
      </c>
      <c r="Q39" s="15"/>
    </row>
    <row r="40" spans="1:17" x14ac:dyDescent="0.35">
      <c r="A40" s="14"/>
      <c r="B40" s="16" t="s">
        <v>11</v>
      </c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  <c r="Q40" s="15"/>
    </row>
    <row r="41" spans="1:17" x14ac:dyDescent="0.35">
      <c r="A41" s="14">
        <v>6</v>
      </c>
      <c r="B41" s="15" t="s">
        <v>46</v>
      </c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>
        <v>10000</v>
      </c>
      <c r="Q41" s="15"/>
    </row>
    <row r="42" spans="1:17" x14ac:dyDescent="0.35">
      <c r="A42" s="14">
        <v>7</v>
      </c>
      <c r="B42" s="15" t="s">
        <v>47</v>
      </c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  <c r="Q42" s="15"/>
    </row>
    <row r="43" spans="1:17" x14ac:dyDescent="0.35">
      <c r="A43" s="14"/>
      <c r="B43" s="15" t="s">
        <v>48</v>
      </c>
      <c r="C43" s="16" t="s">
        <v>14</v>
      </c>
      <c r="D43" s="20">
        <v>1</v>
      </c>
      <c r="E43" s="17" t="s">
        <v>49</v>
      </c>
      <c r="F43" s="17" t="s">
        <v>16</v>
      </c>
      <c r="G43" s="24">
        <v>15000</v>
      </c>
      <c r="H43" s="17" t="s">
        <v>17</v>
      </c>
      <c r="I43" s="17" t="s">
        <v>19</v>
      </c>
      <c r="J43" s="17"/>
      <c r="K43" s="17"/>
      <c r="L43" s="17"/>
      <c r="M43" s="17"/>
      <c r="N43" s="17"/>
      <c r="O43" s="17"/>
      <c r="P43" s="21">
        <f>D43*G43</f>
        <v>15000</v>
      </c>
      <c r="Q43" s="6"/>
    </row>
    <row r="44" spans="1:17" x14ac:dyDescent="0.35">
      <c r="A44" s="14"/>
      <c r="B44" s="15" t="s">
        <v>50</v>
      </c>
      <c r="C44" s="16"/>
      <c r="D44" s="17"/>
      <c r="E44" s="17"/>
      <c r="F44" s="17"/>
      <c r="G44" s="25"/>
      <c r="H44" s="17"/>
      <c r="I44" s="17"/>
      <c r="J44" s="17"/>
      <c r="K44" s="17"/>
      <c r="L44" s="17"/>
      <c r="M44" s="17"/>
      <c r="N44" s="17"/>
      <c r="O44" s="17"/>
      <c r="P44" s="21"/>
      <c r="Q44" s="15"/>
    </row>
    <row r="45" spans="1:17" x14ac:dyDescent="0.35">
      <c r="A45" s="14"/>
      <c r="B45" s="15" t="s">
        <v>51</v>
      </c>
      <c r="C45" s="16" t="s">
        <v>14</v>
      </c>
      <c r="D45" s="20">
        <v>1</v>
      </c>
      <c r="E45" s="17" t="s">
        <v>52</v>
      </c>
      <c r="F45" s="17" t="s">
        <v>16</v>
      </c>
      <c r="G45" s="24">
        <v>50000</v>
      </c>
      <c r="H45" s="17" t="s">
        <v>17</v>
      </c>
      <c r="I45" s="17" t="s">
        <v>19</v>
      </c>
      <c r="J45" s="17"/>
      <c r="K45" s="17"/>
      <c r="L45" s="17"/>
      <c r="M45" s="17"/>
      <c r="N45" s="17"/>
      <c r="O45" s="17"/>
      <c r="P45" s="21">
        <f>D45*G45</f>
        <v>50000</v>
      </c>
      <c r="Q45" s="6"/>
    </row>
    <row r="46" spans="1:17" x14ac:dyDescent="0.35">
      <c r="A46" s="14"/>
      <c r="B46" s="15" t="s">
        <v>53</v>
      </c>
      <c r="C46" s="16"/>
      <c r="D46" s="17"/>
      <c r="E46" s="17"/>
      <c r="F46" s="17"/>
      <c r="G46" s="25"/>
      <c r="H46" s="17"/>
      <c r="I46" s="17"/>
      <c r="J46" s="17"/>
      <c r="K46" s="17"/>
      <c r="L46" s="17"/>
      <c r="M46" s="17"/>
      <c r="N46" s="17"/>
      <c r="O46" s="17"/>
      <c r="P46" s="21"/>
      <c r="Q46" s="15"/>
    </row>
    <row r="47" spans="1:17" x14ac:dyDescent="0.35">
      <c r="A47" s="14">
        <v>8</v>
      </c>
      <c r="B47" s="15" t="s">
        <v>54</v>
      </c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  <c r="Q47" s="15"/>
    </row>
    <row r="48" spans="1:17" x14ac:dyDescent="0.35">
      <c r="A48" s="14"/>
      <c r="B48" s="15" t="s">
        <v>55</v>
      </c>
      <c r="C48" s="16" t="s">
        <v>14</v>
      </c>
      <c r="D48" s="20">
        <v>1</v>
      </c>
      <c r="E48" s="17" t="s">
        <v>52</v>
      </c>
      <c r="F48" s="17" t="s">
        <v>16</v>
      </c>
      <c r="G48" s="20">
        <v>2</v>
      </c>
      <c r="H48" s="17" t="s">
        <v>56</v>
      </c>
      <c r="I48" s="17" t="s">
        <v>16</v>
      </c>
      <c r="J48" s="20">
        <v>1500</v>
      </c>
      <c r="K48" s="17" t="s">
        <v>17</v>
      </c>
      <c r="L48" s="17" t="s">
        <v>16</v>
      </c>
      <c r="M48" s="20">
        <v>30</v>
      </c>
      <c r="N48" s="17" t="s">
        <v>18</v>
      </c>
      <c r="O48" s="17" t="s">
        <v>19</v>
      </c>
      <c r="P48" s="21">
        <f>D48*G48*J48*M48</f>
        <v>90000</v>
      </c>
      <c r="Q48" s="6"/>
    </row>
    <row r="49" spans="1:17" x14ac:dyDescent="0.35">
      <c r="A49" s="14"/>
      <c r="B49" s="15" t="s">
        <v>57</v>
      </c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21"/>
      <c r="Q49" s="15"/>
    </row>
    <row r="50" spans="1:17" x14ac:dyDescent="0.35">
      <c r="A50" s="14"/>
      <c r="B50" s="15" t="s">
        <v>58</v>
      </c>
      <c r="C50" s="16" t="s">
        <v>14</v>
      </c>
      <c r="D50" s="20">
        <v>500</v>
      </c>
      <c r="E50" s="17" t="s">
        <v>17</v>
      </c>
      <c r="F50" s="17" t="s">
        <v>16</v>
      </c>
      <c r="G50" s="20">
        <v>45</v>
      </c>
      <c r="H50" s="17" t="s">
        <v>18</v>
      </c>
      <c r="I50" s="17" t="s">
        <v>19</v>
      </c>
      <c r="J50" s="17"/>
      <c r="K50" s="17"/>
      <c r="L50" s="17"/>
      <c r="M50" s="17"/>
      <c r="N50" s="17"/>
      <c r="O50" s="17"/>
      <c r="P50" s="21">
        <f>D50*G50</f>
        <v>22500</v>
      </c>
      <c r="Q50" s="6"/>
    </row>
    <row r="51" spans="1:17" x14ac:dyDescent="0.35">
      <c r="A51" s="14"/>
      <c r="B51" s="15" t="s">
        <v>59</v>
      </c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21"/>
      <c r="Q51" s="15"/>
    </row>
    <row r="52" spans="1:17" x14ac:dyDescent="0.35">
      <c r="A52" s="14">
        <v>9</v>
      </c>
      <c r="B52" s="15" t="s">
        <v>60</v>
      </c>
      <c r="C52" s="1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  <c r="Q52" s="15"/>
    </row>
    <row r="53" spans="1:17" x14ac:dyDescent="0.35">
      <c r="A53" s="14"/>
      <c r="B53" s="15" t="s">
        <v>61</v>
      </c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79">
        <v>10000</v>
      </c>
      <c r="Q53" s="15"/>
    </row>
    <row r="54" spans="1:17" x14ac:dyDescent="0.35">
      <c r="A54" s="14"/>
      <c r="B54" s="15" t="s">
        <v>62</v>
      </c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80"/>
      <c r="Q54" s="15"/>
    </row>
    <row r="55" spans="1:17" x14ac:dyDescent="0.35">
      <c r="A55" s="14"/>
      <c r="B55" s="15" t="s">
        <v>63</v>
      </c>
      <c r="C55" s="1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80"/>
      <c r="Q55" s="15"/>
    </row>
    <row r="56" spans="1:17" x14ac:dyDescent="0.35">
      <c r="A56" s="14"/>
      <c r="B56" s="15" t="s">
        <v>64</v>
      </c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81"/>
      <c r="Q56" s="15"/>
    </row>
    <row r="57" spans="1:17" x14ac:dyDescent="0.35">
      <c r="A57" s="14"/>
      <c r="B57" s="16" t="s">
        <v>11</v>
      </c>
      <c r="C57" s="16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  <c r="Q57" s="15"/>
    </row>
    <row r="58" spans="1:17" x14ac:dyDescent="0.35">
      <c r="A58" s="14">
        <v>10</v>
      </c>
      <c r="B58" s="15" t="s">
        <v>65</v>
      </c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9"/>
      <c r="Q58" s="15"/>
    </row>
    <row r="59" spans="1:17" x14ac:dyDescent="0.35">
      <c r="A59" s="14"/>
      <c r="B59" s="15" t="s">
        <v>66</v>
      </c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8">
        <v>50000</v>
      </c>
      <c r="Q59" s="15"/>
    </row>
    <row r="60" spans="1:17" x14ac:dyDescent="0.35">
      <c r="A60" s="14"/>
      <c r="B60" s="15" t="s">
        <v>67</v>
      </c>
      <c r="C60" s="16" t="s">
        <v>14</v>
      </c>
      <c r="D60" s="20">
        <v>20</v>
      </c>
      <c r="E60" s="17" t="s">
        <v>15</v>
      </c>
      <c r="F60" s="17" t="s">
        <v>16</v>
      </c>
      <c r="G60" s="20">
        <v>100</v>
      </c>
      <c r="H60" s="17" t="s">
        <v>17</v>
      </c>
      <c r="I60" s="17" t="s">
        <v>16</v>
      </c>
      <c r="J60" s="20">
        <v>30</v>
      </c>
      <c r="K60" s="17" t="s">
        <v>18</v>
      </c>
      <c r="L60" s="17" t="s">
        <v>19</v>
      </c>
      <c r="M60" s="17"/>
      <c r="N60" s="17"/>
      <c r="O60" s="17"/>
      <c r="P60" s="21">
        <f>D60*G60*J60</f>
        <v>60000</v>
      </c>
      <c r="Q60" s="6"/>
    </row>
    <row r="61" spans="1:17" x14ac:dyDescent="0.35">
      <c r="A61" s="14"/>
      <c r="B61" s="15" t="s">
        <v>68</v>
      </c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21"/>
      <c r="Q61" s="15"/>
    </row>
    <row r="62" spans="1:17" x14ac:dyDescent="0.35">
      <c r="A62" s="14"/>
      <c r="B62" s="16" t="s">
        <v>11</v>
      </c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  <c r="Q62" s="15"/>
    </row>
    <row r="63" spans="1:17" x14ac:dyDescent="0.35">
      <c r="A63" s="26">
        <v>11</v>
      </c>
      <c r="B63" s="27" t="s">
        <v>69</v>
      </c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>
        <v>20000</v>
      </c>
      <c r="Q63" s="27"/>
    </row>
    <row r="64" spans="1:17" ht="21.75" thickBot="1" x14ac:dyDescent="0.4">
      <c r="A64" s="31" t="s">
        <v>70</v>
      </c>
      <c r="B64" s="31"/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4">
        <f>SUM(P5:P63)</f>
        <v>616724.19999999995</v>
      </c>
      <c r="Q64" s="31"/>
    </row>
    <row r="65" spans="1:17" s="77" customFormat="1" ht="78" customHeight="1" thickTop="1" x14ac:dyDescent="0.35">
      <c r="B65" s="82" t="s">
        <v>98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78"/>
    </row>
    <row r="66" spans="1:17" s="43" customFormat="1" ht="259.5" customHeight="1" x14ac:dyDescent="0.35">
      <c r="A66" s="69"/>
      <c r="B66" s="70" t="s">
        <v>71</v>
      </c>
      <c r="C66" s="71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3">
        <f>P64</f>
        <v>616724.19999999995</v>
      </c>
      <c r="Q66" s="74"/>
    </row>
    <row r="67" spans="1:17" s="43" customFormat="1" ht="63" x14ac:dyDescent="0.35">
      <c r="A67" s="37"/>
      <c r="B67" s="38" t="s">
        <v>72</v>
      </c>
      <c r="C67" s="39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4">
        <f>P66*P76</f>
        <v>632759.02919999999</v>
      </c>
      <c r="Q67" s="42" t="s">
        <v>96</v>
      </c>
    </row>
    <row r="68" spans="1:17" s="43" customFormat="1" ht="105" x14ac:dyDescent="0.35">
      <c r="A68" s="37"/>
      <c r="B68" s="38" t="s">
        <v>73</v>
      </c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5">
        <v>200000</v>
      </c>
      <c r="Q68" s="46"/>
    </row>
    <row r="69" spans="1:17" s="43" customFormat="1" ht="243.75" customHeight="1" x14ac:dyDescent="0.35">
      <c r="A69" s="37"/>
      <c r="B69" s="38" t="s">
        <v>74</v>
      </c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1">
        <f>P68+(P68*P80)</f>
        <v>214640</v>
      </c>
      <c r="Q69" s="47" t="s">
        <v>86</v>
      </c>
    </row>
    <row r="70" spans="1:17" s="43" customFormat="1" ht="12.75" customHeight="1" x14ac:dyDescent="0.35"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9"/>
      <c r="Q70" s="50"/>
    </row>
    <row r="71" spans="1:17" s="43" customFormat="1" ht="6" customHeight="1" x14ac:dyDescent="0.35"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/>
      <c r="Q71" s="50"/>
    </row>
    <row r="72" spans="1:17" s="43" customFormat="1" ht="6" customHeight="1" x14ac:dyDescent="0.35"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9"/>
      <c r="Q72" s="50"/>
    </row>
    <row r="73" spans="1:17" s="43" customFormat="1" ht="6" customHeight="1" x14ac:dyDescent="0.35">
      <c r="B73" s="5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52"/>
      <c r="Q73" s="50"/>
    </row>
    <row r="74" spans="1:17" s="43" customFormat="1" ht="9" customHeight="1" x14ac:dyDescent="0.35"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9"/>
      <c r="Q74" s="50"/>
    </row>
    <row r="75" spans="1:17" s="43" customFormat="1" ht="9" customHeight="1" x14ac:dyDescent="0.35"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9"/>
      <c r="Q75" s="50"/>
    </row>
    <row r="76" spans="1:17" s="43" customFormat="1" x14ac:dyDescent="0.35">
      <c r="B76" s="51" t="s">
        <v>76</v>
      </c>
      <c r="C76" s="43" t="s">
        <v>14</v>
      </c>
      <c r="D76" s="53">
        <v>102.6</v>
      </c>
      <c r="E76" s="54" t="s">
        <v>77</v>
      </c>
      <c r="F76" s="48"/>
      <c r="G76" s="55">
        <v>100</v>
      </c>
      <c r="H76" s="48" t="s">
        <v>19</v>
      </c>
      <c r="I76" s="48"/>
      <c r="J76" s="48"/>
      <c r="K76" s="48"/>
      <c r="L76" s="48"/>
      <c r="M76" s="48"/>
      <c r="N76" s="48"/>
      <c r="O76" s="48"/>
      <c r="P76" s="56">
        <f>D76/G76</f>
        <v>1.026</v>
      </c>
      <c r="Q76" s="50" t="s">
        <v>78</v>
      </c>
    </row>
    <row r="77" spans="1:17" s="43" customFormat="1" ht="9" customHeight="1" x14ac:dyDescent="0.35">
      <c r="B77" s="5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52"/>
      <c r="Q77" s="50"/>
    </row>
    <row r="78" spans="1:17" s="43" customFormat="1" x14ac:dyDescent="0.35">
      <c r="B78" s="51" t="s">
        <v>79</v>
      </c>
      <c r="C78" s="43" t="s">
        <v>14</v>
      </c>
      <c r="D78" s="53">
        <v>95.6</v>
      </c>
      <c r="E78" s="54" t="s">
        <v>77</v>
      </c>
      <c r="F78" s="48"/>
      <c r="G78" s="55">
        <v>100</v>
      </c>
      <c r="H78" s="48" t="s">
        <v>19</v>
      </c>
      <c r="I78" s="48"/>
      <c r="J78" s="48"/>
      <c r="K78" s="48"/>
      <c r="L78" s="48"/>
      <c r="M78" s="48"/>
      <c r="N78" s="48"/>
      <c r="O78" s="48"/>
      <c r="P78" s="56">
        <f>D78/G78</f>
        <v>0.95599999999999996</v>
      </c>
      <c r="Q78" s="50" t="s">
        <v>78</v>
      </c>
    </row>
    <row r="79" spans="1:17" s="43" customFormat="1" ht="9" customHeight="1" x14ac:dyDescent="0.35">
      <c r="B79" s="5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52"/>
      <c r="Q79" s="50"/>
    </row>
    <row r="80" spans="1:17" s="43" customFormat="1" x14ac:dyDescent="0.35">
      <c r="B80" s="51" t="s">
        <v>80</v>
      </c>
      <c r="C80" s="43" t="s">
        <v>14</v>
      </c>
      <c r="D80" s="53">
        <v>102.6</v>
      </c>
      <c r="E80" s="57" t="s">
        <v>81</v>
      </c>
      <c r="F80" s="48"/>
      <c r="G80" s="58">
        <v>95.6</v>
      </c>
      <c r="H80" s="48" t="s">
        <v>19</v>
      </c>
      <c r="I80" s="48" t="s">
        <v>16</v>
      </c>
      <c r="J80" s="48" t="s">
        <v>14</v>
      </c>
      <c r="K80" s="55">
        <v>100</v>
      </c>
      <c r="L80" s="48" t="s">
        <v>77</v>
      </c>
      <c r="M80" s="53">
        <v>95.6</v>
      </c>
      <c r="N80" s="48" t="s">
        <v>19</v>
      </c>
      <c r="O80" s="48"/>
      <c r="P80" s="59">
        <f>ROUND((D80-G80)*(K80/M80),2)/100</f>
        <v>7.3200000000000001E-2</v>
      </c>
      <c r="Q80" s="60" t="s">
        <v>82</v>
      </c>
    </row>
    <row r="81" spans="5:17" s="43" customFormat="1" x14ac:dyDescent="0.35">
      <c r="P81" s="61"/>
      <c r="Q81" s="50"/>
    </row>
    <row r="82" spans="5:17" s="43" customFormat="1" x14ac:dyDescent="0.35">
      <c r="P82" s="61"/>
      <c r="Q82" s="50"/>
    </row>
    <row r="83" spans="5:17" s="43" customFormat="1" x14ac:dyDescent="0.35">
      <c r="P83" s="61"/>
      <c r="Q83" s="50"/>
    </row>
    <row r="84" spans="5:17" s="43" customFormat="1" x14ac:dyDescent="0.35">
      <c r="E84" s="62"/>
      <c r="F84" s="63"/>
      <c r="P84" s="61"/>
      <c r="Q84" s="50"/>
    </row>
    <row r="85" spans="5:17" s="43" customFormat="1" x14ac:dyDescent="0.35">
      <c r="P85" s="61"/>
      <c r="Q85" s="50"/>
    </row>
    <row r="86" spans="5:17" s="43" customFormat="1" x14ac:dyDescent="0.35">
      <c r="P86" s="61"/>
      <c r="Q86" s="50"/>
    </row>
  </sheetData>
  <sheetProtection algorithmName="SHA-512" hashValue="5hK24OK9RM4IH1jcCjExcUR/pijWkvcMfb3l+Ii7h+xgbsP641gIPrOkN3bXrh4GLFDuCCYmfrXvNxOh089U5Q==" saltValue="QNTp1uDfZzceXZlJrAHpjA==" spinCount="100000" sheet="1" objects="1" scenarios="1"/>
  <mergeCells count="2">
    <mergeCell ref="P53:P56"/>
    <mergeCell ref="B65:P65"/>
  </mergeCells>
  <printOptions horizontalCentered="1"/>
  <pageMargins left="0.23622047244094491" right="0.23622047244094491" top="0.19685039370078741" bottom="0.31496062992125984" header="0.31496062992125984" footer="0.31496062992125984"/>
  <pageSetup paperSize="9" scale="95" orientation="landscape" blackAndWhite="1" cellComments="asDisplayed" r:id="rId1"/>
  <headerFooter>
    <oddHeader>&amp;C
&amp;G</oddHeader>
  </headerFooter>
  <rowBreaks count="2" manualBreakCount="2">
    <brk id="29" max="15" man="1"/>
    <brk id="51" max="15" man="1"/>
  </rowBreaks>
  <colBreaks count="1" manualBreakCount="1">
    <brk id="16" max="1048575" man="1"/>
  </colBreaks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86"/>
  <sheetViews>
    <sheetView showGridLines="0" tabSelected="1" zoomScaleNormal="100" zoomScaleSheetLayoutView="95" workbookViewId="0">
      <pane ySplit="3" topLeftCell="A22" activePane="bottomLeft" state="frozen"/>
      <selection activeCell="P19" sqref="P19"/>
      <selection pane="bottomLeft" activeCell="B26" sqref="B26"/>
    </sheetView>
  </sheetViews>
  <sheetFormatPr defaultColWidth="4.5" defaultRowHeight="21" x14ac:dyDescent="0.35"/>
  <cols>
    <col min="1" max="1" width="5.75" style="6" customWidth="1"/>
    <col min="2" max="2" width="83.375" style="6" customWidth="1"/>
    <col min="3" max="3" width="1.5" style="6" bestFit="1" customWidth="1"/>
    <col min="4" max="4" width="9.375" style="6" customWidth="1"/>
    <col min="5" max="5" width="7.375" style="6" bestFit="1" customWidth="1"/>
    <col min="6" max="6" width="1.875" style="6" bestFit="1" customWidth="1"/>
    <col min="7" max="7" width="7.875" style="6" customWidth="1"/>
    <col min="8" max="8" width="4" style="6" bestFit="1" customWidth="1"/>
    <col min="9" max="9" width="1.875" style="6" bestFit="1" customWidth="1"/>
    <col min="10" max="10" width="5.5" style="6" bestFit="1" customWidth="1"/>
    <col min="11" max="11" width="4" style="6" bestFit="1" customWidth="1"/>
    <col min="12" max="12" width="4" style="6" customWidth="1"/>
    <col min="13" max="13" width="9.125" style="6" customWidth="1"/>
    <col min="14" max="14" width="3.125" style="6" bestFit="1" customWidth="1"/>
    <col min="15" max="15" width="1.5" style="6" bestFit="1" customWidth="1"/>
    <col min="16" max="16" width="14.875" style="64" customWidth="1"/>
    <col min="17" max="17" width="55.375" style="5" customWidth="1"/>
    <col min="18" max="16384" width="4.5" style="6"/>
  </cols>
  <sheetData>
    <row r="1" spans="1:17" ht="39" customHeight="1" x14ac:dyDescent="0.35">
      <c r="A1" s="1" t="s">
        <v>83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7" x14ac:dyDescent="0.35">
      <c r="A2" s="84" t="s">
        <v>84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7" x14ac:dyDescent="0.35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 t="s">
        <v>4</v>
      </c>
      <c r="Q3" s="8" t="s">
        <v>5</v>
      </c>
    </row>
    <row r="4" spans="1:17" x14ac:dyDescent="0.35">
      <c r="A4" s="10">
        <v>1</v>
      </c>
      <c r="B4" s="11" t="s">
        <v>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1"/>
    </row>
    <row r="5" spans="1:17" x14ac:dyDescent="0.35">
      <c r="A5" s="14"/>
      <c r="B5" s="15" t="s">
        <v>7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>
        <v>2000</v>
      </c>
      <c r="Q5" s="15"/>
    </row>
    <row r="6" spans="1:17" x14ac:dyDescent="0.35">
      <c r="A6" s="14"/>
      <c r="B6" s="15" t="s">
        <v>8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5"/>
    </row>
    <row r="7" spans="1:17" x14ac:dyDescent="0.35">
      <c r="A7" s="14"/>
      <c r="B7" s="15" t="s">
        <v>9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5"/>
    </row>
    <row r="8" spans="1:17" x14ac:dyDescent="0.35">
      <c r="A8" s="14"/>
      <c r="B8" s="15" t="s">
        <v>10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5"/>
    </row>
    <row r="9" spans="1:17" x14ac:dyDescent="0.35">
      <c r="A9" s="14"/>
      <c r="B9" s="16" t="s">
        <v>11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9"/>
      <c r="Q9" s="15"/>
    </row>
    <row r="10" spans="1:17" x14ac:dyDescent="0.35">
      <c r="A10" s="14">
        <v>2</v>
      </c>
      <c r="B10" s="15" t="s">
        <v>12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9"/>
      <c r="Q10" s="15"/>
    </row>
    <row r="11" spans="1:17" x14ac:dyDescent="0.35">
      <c r="A11" s="14"/>
      <c r="B11" s="15" t="s">
        <v>13</v>
      </c>
      <c r="C11" s="16" t="s">
        <v>14</v>
      </c>
      <c r="D11" s="20"/>
      <c r="E11" s="17" t="s">
        <v>15</v>
      </c>
      <c r="F11" s="17" t="s">
        <v>16</v>
      </c>
      <c r="G11" s="20"/>
      <c r="H11" s="17" t="s">
        <v>17</v>
      </c>
      <c r="I11" s="17" t="s">
        <v>16</v>
      </c>
      <c r="J11" s="20"/>
      <c r="K11" s="17" t="s">
        <v>18</v>
      </c>
      <c r="L11" s="17" t="s">
        <v>19</v>
      </c>
      <c r="M11" s="17"/>
      <c r="N11" s="17"/>
      <c r="O11" s="17"/>
      <c r="P11" s="21">
        <f>D11*G11*J11</f>
        <v>0</v>
      </c>
      <c r="Q11" s="15" t="s">
        <v>85</v>
      </c>
    </row>
    <row r="12" spans="1:17" x14ac:dyDescent="0.35">
      <c r="A12" s="14"/>
      <c r="B12" s="15" t="s">
        <v>21</v>
      </c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1"/>
      <c r="Q12" s="15"/>
    </row>
    <row r="13" spans="1:17" x14ac:dyDescent="0.35">
      <c r="A13" s="14"/>
      <c r="B13" s="15" t="s">
        <v>22</v>
      </c>
      <c r="C13" s="16" t="s">
        <v>14</v>
      </c>
      <c r="D13" s="20"/>
      <c r="E13" s="17" t="s">
        <v>23</v>
      </c>
      <c r="F13" s="17" t="s">
        <v>16</v>
      </c>
      <c r="G13" s="20"/>
      <c r="H13" s="17" t="s">
        <v>17</v>
      </c>
      <c r="I13" s="17" t="s">
        <v>16</v>
      </c>
      <c r="J13" s="22"/>
      <c r="K13" s="17" t="s">
        <v>19</v>
      </c>
      <c r="L13" s="17"/>
      <c r="M13" s="17"/>
      <c r="N13" s="17"/>
      <c r="O13" s="17"/>
      <c r="P13" s="21">
        <f>D13*G13*J13</f>
        <v>0</v>
      </c>
      <c r="Q13" s="6"/>
    </row>
    <row r="14" spans="1:17" x14ac:dyDescent="0.35">
      <c r="A14" s="14"/>
      <c r="B14" s="15" t="s">
        <v>87</v>
      </c>
      <c r="C14" s="16"/>
      <c r="D14" s="17"/>
      <c r="E14" s="17"/>
      <c r="F14" s="17"/>
      <c r="G14" s="17"/>
      <c r="H14" s="17"/>
      <c r="I14" s="17"/>
      <c r="J14" s="23"/>
      <c r="K14" s="17"/>
      <c r="L14" s="17"/>
      <c r="M14" s="17"/>
      <c r="N14" s="17"/>
      <c r="O14" s="17"/>
      <c r="P14" s="21"/>
      <c r="Q14" s="15"/>
    </row>
    <row r="15" spans="1:17" x14ac:dyDescent="0.35">
      <c r="A15" s="14"/>
      <c r="B15" s="15" t="s">
        <v>25</v>
      </c>
      <c r="C15" s="16" t="s">
        <v>14</v>
      </c>
      <c r="D15" s="20"/>
      <c r="E15" s="17" t="s">
        <v>15</v>
      </c>
      <c r="F15" s="17" t="s">
        <v>16</v>
      </c>
      <c r="G15" s="20"/>
      <c r="H15" s="17" t="s">
        <v>17</v>
      </c>
      <c r="I15" s="17" t="s">
        <v>16</v>
      </c>
      <c r="J15" s="20"/>
      <c r="K15" s="17" t="s">
        <v>26</v>
      </c>
      <c r="L15" s="17" t="s">
        <v>19</v>
      </c>
      <c r="M15" s="17"/>
      <c r="N15" s="17"/>
      <c r="O15" s="17"/>
      <c r="P15" s="21">
        <f>D15*G15*J15</f>
        <v>0</v>
      </c>
      <c r="Q15" s="6"/>
    </row>
    <row r="16" spans="1:17" x14ac:dyDescent="0.35">
      <c r="A16" s="14"/>
      <c r="B16" s="15" t="s">
        <v>27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1"/>
      <c r="Q16" s="15"/>
    </row>
    <row r="17" spans="1:17" x14ac:dyDescent="0.35">
      <c r="A17" s="14"/>
      <c r="B17" s="16" t="s">
        <v>11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9"/>
      <c r="Q17" s="15"/>
    </row>
    <row r="18" spans="1:17" x14ac:dyDescent="0.35">
      <c r="A18" s="14">
        <v>3</v>
      </c>
      <c r="B18" s="15" t="s">
        <v>28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9"/>
      <c r="Q18" s="15"/>
    </row>
    <row r="19" spans="1:17" x14ac:dyDescent="0.35">
      <c r="A19" s="14"/>
      <c r="B19" s="15" t="s">
        <v>29</v>
      </c>
      <c r="C19" s="16" t="s">
        <v>14</v>
      </c>
      <c r="D19" s="20"/>
      <c r="E19" s="17" t="s">
        <v>15</v>
      </c>
      <c r="F19" s="17" t="s">
        <v>16</v>
      </c>
      <c r="G19" s="20"/>
      <c r="H19" s="17" t="s">
        <v>17</v>
      </c>
      <c r="I19" s="17" t="s">
        <v>19</v>
      </c>
      <c r="J19" s="17"/>
      <c r="K19" s="17"/>
      <c r="L19" s="17"/>
      <c r="M19" s="17"/>
      <c r="N19" s="17"/>
      <c r="O19" s="17"/>
      <c r="P19" s="21">
        <f>D19*G19</f>
        <v>0</v>
      </c>
      <c r="Q19" s="6"/>
    </row>
    <row r="20" spans="1:17" x14ac:dyDescent="0.35">
      <c r="A20" s="14"/>
      <c r="B20" s="15" t="s">
        <v>30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1"/>
      <c r="Q20" s="15"/>
    </row>
    <row r="21" spans="1:17" x14ac:dyDescent="0.35">
      <c r="A21" s="14"/>
      <c r="B21" s="15" t="s">
        <v>31</v>
      </c>
      <c r="C21" s="16" t="s">
        <v>14</v>
      </c>
      <c r="D21" s="20"/>
      <c r="E21" s="17" t="s">
        <v>15</v>
      </c>
      <c r="F21" s="17" t="s">
        <v>16</v>
      </c>
      <c r="G21" s="20"/>
      <c r="H21" s="17" t="s">
        <v>17</v>
      </c>
      <c r="I21" s="17" t="s">
        <v>19</v>
      </c>
      <c r="J21" s="17"/>
      <c r="K21" s="17"/>
      <c r="L21" s="17"/>
      <c r="M21" s="17"/>
      <c r="N21" s="17"/>
      <c r="O21" s="17"/>
      <c r="P21" s="21">
        <f>D21*G21</f>
        <v>0</v>
      </c>
      <c r="Q21" s="6"/>
    </row>
    <row r="22" spans="1:17" x14ac:dyDescent="0.35">
      <c r="A22" s="14"/>
      <c r="B22" s="15" t="s">
        <v>30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1"/>
      <c r="Q22" s="15"/>
    </row>
    <row r="23" spans="1:17" x14ac:dyDescent="0.35">
      <c r="A23" s="14"/>
      <c r="B23" s="15" t="s">
        <v>32</v>
      </c>
      <c r="C23" s="16" t="s">
        <v>14</v>
      </c>
      <c r="D23" s="20"/>
      <c r="E23" s="17" t="s">
        <v>15</v>
      </c>
      <c r="F23" s="17" t="s">
        <v>16</v>
      </c>
      <c r="G23" s="20"/>
      <c r="H23" s="17" t="s">
        <v>17</v>
      </c>
      <c r="I23" s="17" t="s">
        <v>19</v>
      </c>
      <c r="J23" s="17"/>
      <c r="K23" s="17"/>
      <c r="L23" s="17"/>
      <c r="M23" s="17"/>
      <c r="N23" s="17"/>
      <c r="O23" s="17"/>
      <c r="P23" s="21">
        <f>D23*G23</f>
        <v>0</v>
      </c>
      <c r="Q23" s="6"/>
    </row>
    <row r="24" spans="1:17" x14ac:dyDescent="0.35">
      <c r="A24" s="14"/>
      <c r="B24" s="15" t="s">
        <v>30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1"/>
      <c r="Q24" s="15"/>
    </row>
    <row r="25" spans="1:17" x14ac:dyDescent="0.35">
      <c r="A25" s="14"/>
      <c r="B25" s="16" t="s">
        <v>11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9"/>
      <c r="Q25" s="15"/>
    </row>
    <row r="26" spans="1:17" x14ac:dyDescent="0.35">
      <c r="A26" s="14">
        <v>4</v>
      </c>
      <c r="B26" s="15" t="s">
        <v>33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9"/>
      <c r="Q26" s="15"/>
    </row>
    <row r="27" spans="1:17" x14ac:dyDescent="0.35">
      <c r="A27" s="14"/>
      <c r="B27" s="15" t="s">
        <v>34</v>
      </c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5"/>
    </row>
    <row r="28" spans="1:17" x14ac:dyDescent="0.35">
      <c r="A28" s="14"/>
      <c r="B28" s="15" t="s">
        <v>35</v>
      </c>
      <c r="C28" s="16" t="s">
        <v>14</v>
      </c>
      <c r="D28" s="24"/>
      <c r="E28" s="17" t="s">
        <v>23</v>
      </c>
      <c r="F28" s="17" t="s">
        <v>16</v>
      </c>
      <c r="G28" s="20"/>
      <c r="H28" s="17" t="s">
        <v>17</v>
      </c>
      <c r="I28" s="17" t="s">
        <v>16</v>
      </c>
      <c r="J28" s="20"/>
      <c r="K28" s="17" t="s">
        <v>36</v>
      </c>
      <c r="L28" s="17" t="s">
        <v>16</v>
      </c>
      <c r="M28" s="22"/>
      <c r="N28" s="17" t="s">
        <v>19</v>
      </c>
      <c r="O28" s="17"/>
      <c r="P28" s="21">
        <f>D28*G28*J28*M28</f>
        <v>0</v>
      </c>
      <c r="Q28" s="6"/>
    </row>
    <row r="29" spans="1:17" x14ac:dyDescent="0.35">
      <c r="A29" s="14"/>
      <c r="B29" s="15" t="s">
        <v>88</v>
      </c>
      <c r="C29" s="16"/>
      <c r="D29" s="25"/>
      <c r="E29" s="17"/>
      <c r="F29" s="17"/>
      <c r="G29" s="17"/>
      <c r="H29" s="17"/>
      <c r="I29" s="17"/>
      <c r="J29" s="17"/>
      <c r="K29" s="17"/>
      <c r="L29" s="17"/>
      <c r="M29" s="23"/>
      <c r="N29" s="17"/>
      <c r="O29" s="17"/>
      <c r="P29" s="21"/>
      <c r="Q29" s="15"/>
    </row>
    <row r="30" spans="1:17" x14ac:dyDescent="0.35">
      <c r="A30" s="14"/>
      <c r="B30" s="15" t="s">
        <v>38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  <c r="Q30" s="15"/>
    </row>
    <row r="31" spans="1:17" x14ac:dyDescent="0.35">
      <c r="A31" s="14"/>
      <c r="B31" s="15" t="s">
        <v>39</v>
      </c>
      <c r="C31" s="16" t="s">
        <v>14</v>
      </c>
      <c r="D31" s="24"/>
      <c r="E31" s="17" t="s">
        <v>15</v>
      </c>
      <c r="F31" s="17" t="s">
        <v>16</v>
      </c>
      <c r="G31" s="20"/>
      <c r="H31" s="17" t="s">
        <v>17</v>
      </c>
      <c r="I31" s="17" t="s">
        <v>16</v>
      </c>
      <c r="J31" s="22"/>
      <c r="K31" s="17" t="s">
        <v>19</v>
      </c>
      <c r="L31" s="17"/>
      <c r="M31" s="17"/>
      <c r="N31" s="17"/>
      <c r="O31" s="17"/>
      <c r="P31" s="21">
        <f>D31*G31*J31</f>
        <v>0</v>
      </c>
      <c r="Q31" s="6"/>
    </row>
    <row r="32" spans="1:17" x14ac:dyDescent="0.35">
      <c r="A32" s="14"/>
      <c r="B32" s="15" t="s">
        <v>89</v>
      </c>
      <c r="C32" s="16"/>
      <c r="D32" s="25"/>
      <c r="E32" s="17"/>
      <c r="F32" s="17"/>
      <c r="G32" s="17"/>
      <c r="H32" s="17"/>
      <c r="I32" s="17"/>
      <c r="J32" s="23"/>
      <c r="K32" s="17"/>
      <c r="L32" s="17"/>
      <c r="M32" s="17"/>
      <c r="N32" s="17"/>
      <c r="O32" s="17"/>
      <c r="P32" s="21"/>
      <c r="Q32" s="15"/>
    </row>
    <row r="33" spans="1:17" x14ac:dyDescent="0.35">
      <c r="A33" s="14"/>
      <c r="B33" s="15" t="s">
        <v>41</v>
      </c>
      <c r="C33" s="16" t="s">
        <v>14</v>
      </c>
      <c r="D33" s="24"/>
      <c r="E33" s="17" t="s">
        <v>23</v>
      </c>
      <c r="F33" s="17" t="s">
        <v>16</v>
      </c>
      <c r="G33" s="20"/>
      <c r="H33" s="17" t="s">
        <v>17</v>
      </c>
      <c r="I33" s="17" t="s">
        <v>16</v>
      </c>
      <c r="J33" s="20"/>
      <c r="K33" s="17" t="s">
        <v>36</v>
      </c>
      <c r="L33" s="17" t="s">
        <v>16</v>
      </c>
      <c r="M33" s="22"/>
      <c r="N33" s="17" t="s">
        <v>19</v>
      </c>
      <c r="O33" s="17"/>
      <c r="P33" s="21">
        <f>D33*G33*J33*M33</f>
        <v>0</v>
      </c>
      <c r="Q33" s="6"/>
    </row>
    <row r="34" spans="1:17" x14ac:dyDescent="0.35">
      <c r="A34" s="14"/>
      <c r="B34" s="15" t="s">
        <v>94</v>
      </c>
      <c r="C34" s="16"/>
      <c r="D34" s="25"/>
      <c r="E34" s="17"/>
      <c r="F34" s="17"/>
      <c r="G34" s="17"/>
      <c r="H34" s="17"/>
      <c r="I34" s="17"/>
      <c r="J34" s="23"/>
      <c r="K34" s="23"/>
      <c r="L34" s="17"/>
      <c r="M34" s="17"/>
      <c r="N34" s="17"/>
      <c r="O34" s="17"/>
      <c r="P34" s="21"/>
      <c r="Q34" s="15"/>
    </row>
    <row r="35" spans="1:17" x14ac:dyDescent="0.35">
      <c r="A35" s="14"/>
      <c r="B35" s="15" t="s">
        <v>42</v>
      </c>
      <c r="C35" s="16" t="s">
        <v>14</v>
      </c>
      <c r="D35" s="24"/>
      <c r="E35" s="17" t="s">
        <v>15</v>
      </c>
      <c r="F35" s="17" t="s">
        <v>16</v>
      </c>
      <c r="G35" s="20"/>
      <c r="H35" s="17" t="s">
        <v>17</v>
      </c>
      <c r="I35" s="17" t="s">
        <v>16</v>
      </c>
      <c r="J35" s="22"/>
      <c r="K35" s="17" t="s">
        <v>19</v>
      </c>
      <c r="L35" s="17"/>
      <c r="M35" s="17"/>
      <c r="N35" s="17"/>
      <c r="O35" s="17"/>
      <c r="P35" s="21">
        <f>D35*G35*J35</f>
        <v>0</v>
      </c>
      <c r="Q35" s="6"/>
    </row>
    <row r="36" spans="1:17" x14ac:dyDescent="0.35">
      <c r="A36" s="14"/>
      <c r="B36" s="15" t="s">
        <v>90</v>
      </c>
      <c r="C36" s="16"/>
      <c r="D36" s="25"/>
      <c r="E36" s="17"/>
      <c r="F36" s="17"/>
      <c r="G36" s="17"/>
      <c r="H36" s="17"/>
      <c r="I36" s="17"/>
      <c r="J36" s="23"/>
      <c r="K36" s="17"/>
      <c r="L36" s="17"/>
      <c r="M36" s="17"/>
      <c r="N36" s="17"/>
      <c r="O36" s="17"/>
      <c r="P36" s="21"/>
      <c r="Q36" s="15"/>
    </row>
    <row r="37" spans="1:17" x14ac:dyDescent="0.35">
      <c r="A37" s="14"/>
      <c r="B37" s="16" t="s">
        <v>11</v>
      </c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  <c r="Q37" s="15"/>
    </row>
    <row r="38" spans="1:17" x14ac:dyDescent="0.35">
      <c r="A38" s="14">
        <v>5</v>
      </c>
      <c r="B38" s="15" t="s">
        <v>44</v>
      </c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  <c r="Q38" s="15"/>
    </row>
    <row r="39" spans="1:17" x14ac:dyDescent="0.35">
      <c r="A39" s="14"/>
      <c r="B39" s="15" t="s">
        <v>45</v>
      </c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8"/>
      <c r="Q39" s="15"/>
    </row>
    <row r="40" spans="1:17" x14ac:dyDescent="0.35">
      <c r="A40" s="14"/>
      <c r="B40" s="16" t="s">
        <v>11</v>
      </c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  <c r="Q40" s="15"/>
    </row>
    <row r="41" spans="1:17" x14ac:dyDescent="0.35">
      <c r="A41" s="14">
        <v>6</v>
      </c>
      <c r="B41" s="15" t="s">
        <v>46</v>
      </c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  <c r="Q41" s="15"/>
    </row>
    <row r="42" spans="1:17" x14ac:dyDescent="0.35">
      <c r="A42" s="14">
        <v>7</v>
      </c>
      <c r="B42" s="15" t="s">
        <v>47</v>
      </c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  <c r="Q42" s="15"/>
    </row>
    <row r="43" spans="1:17" x14ac:dyDescent="0.35">
      <c r="A43" s="14"/>
      <c r="B43" s="15" t="s">
        <v>48</v>
      </c>
      <c r="C43" s="16" t="s">
        <v>14</v>
      </c>
      <c r="D43" s="20"/>
      <c r="E43" s="17" t="s">
        <v>49</v>
      </c>
      <c r="F43" s="17" t="s">
        <v>16</v>
      </c>
      <c r="G43" s="24"/>
      <c r="H43" s="17" t="s">
        <v>17</v>
      </c>
      <c r="I43" s="17" t="s">
        <v>19</v>
      </c>
      <c r="J43" s="17"/>
      <c r="K43" s="17"/>
      <c r="L43" s="17"/>
      <c r="M43" s="17"/>
      <c r="N43" s="17"/>
      <c r="O43" s="17"/>
      <c r="P43" s="21">
        <f>D43*G43</f>
        <v>0</v>
      </c>
      <c r="Q43" s="6"/>
    </row>
    <row r="44" spans="1:17" x14ac:dyDescent="0.35">
      <c r="A44" s="14"/>
      <c r="B44" s="15" t="s">
        <v>50</v>
      </c>
      <c r="C44" s="16"/>
      <c r="D44" s="17"/>
      <c r="E44" s="17"/>
      <c r="F44" s="17"/>
      <c r="G44" s="25"/>
      <c r="H44" s="17"/>
      <c r="I44" s="17"/>
      <c r="J44" s="17"/>
      <c r="K44" s="17"/>
      <c r="L44" s="17"/>
      <c r="M44" s="17"/>
      <c r="N44" s="17"/>
      <c r="O44" s="17"/>
      <c r="P44" s="21"/>
      <c r="Q44" s="15"/>
    </row>
    <row r="45" spans="1:17" x14ac:dyDescent="0.35">
      <c r="A45" s="14"/>
      <c r="B45" s="15" t="s">
        <v>51</v>
      </c>
      <c r="C45" s="16" t="s">
        <v>14</v>
      </c>
      <c r="D45" s="20"/>
      <c r="E45" s="17" t="s">
        <v>52</v>
      </c>
      <c r="F45" s="17" t="s">
        <v>16</v>
      </c>
      <c r="G45" s="24"/>
      <c r="H45" s="17" t="s">
        <v>17</v>
      </c>
      <c r="I45" s="17" t="s">
        <v>19</v>
      </c>
      <c r="J45" s="17"/>
      <c r="K45" s="17"/>
      <c r="L45" s="17"/>
      <c r="M45" s="17"/>
      <c r="N45" s="17"/>
      <c r="O45" s="17"/>
      <c r="P45" s="21">
        <f>D45*G45</f>
        <v>0</v>
      </c>
      <c r="Q45" s="6"/>
    </row>
    <row r="46" spans="1:17" x14ac:dyDescent="0.35">
      <c r="A46" s="14"/>
      <c r="B46" s="15" t="s">
        <v>53</v>
      </c>
      <c r="C46" s="16"/>
      <c r="D46" s="17"/>
      <c r="E46" s="17"/>
      <c r="F46" s="17"/>
      <c r="G46" s="25"/>
      <c r="H46" s="17"/>
      <c r="I46" s="17"/>
      <c r="J46" s="17"/>
      <c r="K46" s="17"/>
      <c r="L46" s="17"/>
      <c r="M46" s="17"/>
      <c r="N46" s="17"/>
      <c r="O46" s="17"/>
      <c r="P46" s="21"/>
      <c r="Q46" s="15"/>
    </row>
    <row r="47" spans="1:17" x14ac:dyDescent="0.35">
      <c r="A47" s="14">
        <v>8</v>
      </c>
      <c r="B47" s="15" t="s">
        <v>54</v>
      </c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  <c r="Q47" s="15"/>
    </row>
    <row r="48" spans="1:17" x14ac:dyDescent="0.35">
      <c r="A48" s="14"/>
      <c r="B48" s="15" t="s">
        <v>55</v>
      </c>
      <c r="C48" s="16" t="s">
        <v>14</v>
      </c>
      <c r="D48" s="20"/>
      <c r="E48" s="17" t="s">
        <v>52</v>
      </c>
      <c r="F48" s="17" t="s">
        <v>16</v>
      </c>
      <c r="G48" s="20"/>
      <c r="H48" s="17" t="s">
        <v>56</v>
      </c>
      <c r="I48" s="17" t="s">
        <v>16</v>
      </c>
      <c r="J48" s="20"/>
      <c r="K48" s="17" t="s">
        <v>17</v>
      </c>
      <c r="L48" s="17" t="s">
        <v>16</v>
      </c>
      <c r="M48" s="20"/>
      <c r="N48" s="17" t="s">
        <v>18</v>
      </c>
      <c r="O48" s="17" t="s">
        <v>19</v>
      </c>
      <c r="P48" s="21">
        <f>D48*G48*J48*M48</f>
        <v>0</v>
      </c>
      <c r="Q48" s="6"/>
    </row>
    <row r="49" spans="1:17" x14ac:dyDescent="0.35">
      <c r="A49" s="14"/>
      <c r="B49" s="15" t="s">
        <v>57</v>
      </c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21"/>
      <c r="Q49" s="15"/>
    </row>
    <row r="50" spans="1:17" x14ac:dyDescent="0.35">
      <c r="A50" s="14"/>
      <c r="B50" s="15" t="s">
        <v>58</v>
      </c>
      <c r="C50" s="16" t="s">
        <v>14</v>
      </c>
      <c r="D50" s="20"/>
      <c r="E50" s="17" t="s">
        <v>17</v>
      </c>
      <c r="F50" s="17" t="s">
        <v>16</v>
      </c>
      <c r="G50" s="20"/>
      <c r="H50" s="17" t="s">
        <v>18</v>
      </c>
      <c r="I50" s="17" t="s">
        <v>19</v>
      </c>
      <c r="J50" s="17"/>
      <c r="K50" s="17"/>
      <c r="L50" s="17"/>
      <c r="M50" s="17"/>
      <c r="N50" s="17"/>
      <c r="O50" s="17"/>
      <c r="P50" s="21">
        <f>D50*G50</f>
        <v>0</v>
      </c>
      <c r="Q50" s="6"/>
    </row>
    <row r="51" spans="1:17" x14ac:dyDescent="0.35">
      <c r="A51" s="14"/>
      <c r="B51" s="15" t="s">
        <v>59</v>
      </c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21"/>
      <c r="Q51" s="15"/>
    </row>
    <row r="52" spans="1:17" x14ac:dyDescent="0.35">
      <c r="A52" s="14">
        <v>9</v>
      </c>
      <c r="B52" s="15" t="s">
        <v>60</v>
      </c>
      <c r="C52" s="1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  <c r="Q52" s="15"/>
    </row>
    <row r="53" spans="1:17" x14ac:dyDescent="0.35">
      <c r="A53" s="14"/>
      <c r="B53" s="15" t="s">
        <v>61</v>
      </c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79"/>
      <c r="Q53" s="15"/>
    </row>
    <row r="54" spans="1:17" x14ac:dyDescent="0.35">
      <c r="A54" s="14"/>
      <c r="B54" s="15" t="s">
        <v>62</v>
      </c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80"/>
      <c r="Q54" s="15"/>
    </row>
    <row r="55" spans="1:17" x14ac:dyDescent="0.35">
      <c r="A55" s="14"/>
      <c r="B55" s="15" t="s">
        <v>63</v>
      </c>
      <c r="C55" s="1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80"/>
      <c r="Q55" s="15"/>
    </row>
    <row r="56" spans="1:17" x14ac:dyDescent="0.35">
      <c r="A56" s="14"/>
      <c r="B56" s="15" t="s">
        <v>64</v>
      </c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81"/>
      <c r="Q56" s="15"/>
    </row>
    <row r="57" spans="1:17" x14ac:dyDescent="0.35">
      <c r="A57" s="14"/>
      <c r="B57" s="16" t="s">
        <v>11</v>
      </c>
      <c r="C57" s="16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  <c r="Q57" s="15"/>
    </row>
    <row r="58" spans="1:17" x14ac:dyDescent="0.35">
      <c r="A58" s="14">
        <v>10</v>
      </c>
      <c r="B58" s="15" t="s">
        <v>65</v>
      </c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9"/>
      <c r="Q58" s="15"/>
    </row>
    <row r="59" spans="1:17" x14ac:dyDescent="0.35">
      <c r="A59" s="14"/>
      <c r="B59" s="15" t="s">
        <v>66</v>
      </c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8"/>
      <c r="Q59" s="15"/>
    </row>
    <row r="60" spans="1:17" x14ac:dyDescent="0.35">
      <c r="A60" s="14"/>
      <c r="B60" s="15" t="s">
        <v>67</v>
      </c>
      <c r="C60" s="16" t="s">
        <v>14</v>
      </c>
      <c r="D60" s="20"/>
      <c r="E60" s="17" t="s">
        <v>15</v>
      </c>
      <c r="F60" s="17" t="s">
        <v>16</v>
      </c>
      <c r="G60" s="20"/>
      <c r="H60" s="17" t="s">
        <v>17</v>
      </c>
      <c r="I60" s="17" t="s">
        <v>16</v>
      </c>
      <c r="J60" s="20"/>
      <c r="K60" s="17" t="s">
        <v>18</v>
      </c>
      <c r="L60" s="17" t="s">
        <v>19</v>
      </c>
      <c r="M60" s="17"/>
      <c r="N60" s="17"/>
      <c r="O60" s="17"/>
      <c r="P60" s="21">
        <f>D60*G60*J60</f>
        <v>0</v>
      </c>
      <c r="Q60" s="6"/>
    </row>
    <row r="61" spans="1:17" x14ac:dyDescent="0.35">
      <c r="A61" s="14"/>
      <c r="B61" s="15" t="s">
        <v>68</v>
      </c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21"/>
      <c r="Q61" s="15"/>
    </row>
    <row r="62" spans="1:17" x14ac:dyDescent="0.35">
      <c r="A62" s="14"/>
      <c r="B62" s="16" t="s">
        <v>11</v>
      </c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  <c r="Q62" s="15"/>
    </row>
    <row r="63" spans="1:17" x14ac:dyDescent="0.35">
      <c r="A63" s="26">
        <v>11</v>
      </c>
      <c r="B63" s="27" t="s">
        <v>69</v>
      </c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/>
      <c r="Q63" s="27"/>
    </row>
    <row r="64" spans="1:17" ht="21.75" thickBot="1" x14ac:dyDescent="0.4">
      <c r="A64" s="31" t="s">
        <v>70</v>
      </c>
      <c r="B64" s="31"/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4">
        <f>SUM(P5:P63)</f>
        <v>2000</v>
      </c>
      <c r="Q64" s="31"/>
    </row>
    <row r="65" spans="1:17" ht="21.75" thickTop="1" x14ac:dyDescent="0.35"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6"/>
    </row>
    <row r="66" spans="1:17" s="43" customFormat="1" ht="213.75" customHeight="1" x14ac:dyDescent="0.35">
      <c r="A66" s="37"/>
      <c r="B66" s="38" t="s">
        <v>71</v>
      </c>
      <c r="C66" s="39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>
        <f>P64</f>
        <v>2000</v>
      </c>
      <c r="Q66" s="42"/>
    </row>
    <row r="67" spans="1:17" s="43" customFormat="1" ht="42" x14ac:dyDescent="0.35">
      <c r="A67" s="37"/>
      <c r="B67" s="38" t="s">
        <v>72</v>
      </c>
      <c r="C67" s="39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4">
        <f>P66*P76</f>
        <v>0</v>
      </c>
      <c r="Q67" s="42"/>
    </row>
    <row r="68" spans="1:17" s="43" customFormat="1" ht="63" x14ac:dyDescent="0.35">
      <c r="A68" s="37"/>
      <c r="B68" s="38" t="s">
        <v>73</v>
      </c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5"/>
      <c r="Q68" s="46"/>
    </row>
    <row r="69" spans="1:17" s="43" customFormat="1" ht="243.75" customHeight="1" x14ac:dyDescent="0.35">
      <c r="A69" s="37"/>
      <c r="B69" s="38" t="s">
        <v>74</v>
      </c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1" t="e">
        <f>P68+(P68*P80)</f>
        <v>#DIV/0!</v>
      </c>
      <c r="Q69" s="47"/>
    </row>
    <row r="70" spans="1:17" s="43" customFormat="1" ht="12.75" customHeight="1" x14ac:dyDescent="0.35"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9"/>
      <c r="Q70" s="50"/>
    </row>
    <row r="71" spans="1:17" s="43" customFormat="1" ht="6" customHeight="1" x14ac:dyDescent="0.35"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/>
      <c r="Q71" s="50"/>
    </row>
    <row r="72" spans="1:17" s="43" customFormat="1" ht="6" customHeight="1" x14ac:dyDescent="0.35"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9"/>
      <c r="Q72" s="50"/>
    </row>
    <row r="73" spans="1:17" s="43" customFormat="1" ht="6" customHeight="1" x14ac:dyDescent="0.35">
      <c r="B73" s="5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52"/>
      <c r="Q73" s="50"/>
    </row>
    <row r="74" spans="1:17" s="43" customFormat="1" ht="9" customHeight="1" x14ac:dyDescent="0.35"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9"/>
      <c r="Q74" s="50"/>
    </row>
    <row r="75" spans="1:17" s="43" customFormat="1" ht="9" customHeight="1" x14ac:dyDescent="0.35"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9"/>
      <c r="Q75" s="50"/>
    </row>
    <row r="76" spans="1:17" s="43" customFormat="1" x14ac:dyDescent="0.35">
      <c r="B76" s="68" t="s">
        <v>91</v>
      </c>
      <c r="C76" s="43" t="s">
        <v>14</v>
      </c>
      <c r="D76" s="53"/>
      <c r="E76" s="54" t="s">
        <v>77</v>
      </c>
      <c r="F76" s="48"/>
      <c r="G76" s="65">
        <v>100</v>
      </c>
      <c r="H76" s="48" t="s">
        <v>19</v>
      </c>
      <c r="I76" s="48"/>
      <c r="J76" s="48"/>
      <c r="K76" s="48"/>
      <c r="L76" s="48"/>
      <c r="M76" s="48"/>
      <c r="N76" s="48"/>
      <c r="O76" s="48"/>
      <c r="P76" s="56">
        <f>D76/G76</f>
        <v>0</v>
      </c>
      <c r="Q76" s="50" t="s">
        <v>78</v>
      </c>
    </row>
    <row r="77" spans="1:17" s="43" customFormat="1" ht="9" customHeight="1" x14ac:dyDescent="0.35">
      <c r="B77" s="5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52"/>
      <c r="Q77" s="50"/>
    </row>
    <row r="78" spans="1:17" s="43" customFormat="1" x14ac:dyDescent="0.35">
      <c r="B78" s="68" t="s">
        <v>92</v>
      </c>
      <c r="C78" s="43" t="s">
        <v>14</v>
      </c>
      <c r="D78" s="53"/>
      <c r="E78" s="54" t="s">
        <v>77</v>
      </c>
      <c r="F78" s="48"/>
      <c r="G78" s="65">
        <v>100</v>
      </c>
      <c r="H78" s="48" t="s">
        <v>19</v>
      </c>
      <c r="I78" s="48"/>
      <c r="J78" s="48"/>
      <c r="K78" s="48"/>
      <c r="L78" s="48"/>
      <c r="M78" s="48"/>
      <c r="N78" s="48"/>
      <c r="O78" s="48"/>
      <c r="P78" s="56">
        <f>D78/G78</f>
        <v>0</v>
      </c>
      <c r="Q78" s="50" t="s">
        <v>78</v>
      </c>
    </row>
    <row r="79" spans="1:17" s="43" customFormat="1" ht="9" customHeight="1" x14ac:dyDescent="0.35">
      <c r="B79" s="5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52"/>
      <c r="Q79" s="50"/>
    </row>
    <row r="80" spans="1:17" s="43" customFormat="1" x14ac:dyDescent="0.35">
      <c r="B80" s="51" t="s">
        <v>80</v>
      </c>
      <c r="C80" s="43" t="s">
        <v>14</v>
      </c>
      <c r="D80" s="66">
        <f>D76</f>
        <v>0</v>
      </c>
      <c r="E80" s="57" t="s">
        <v>81</v>
      </c>
      <c r="F80" s="48"/>
      <c r="G80" s="67">
        <f>D78</f>
        <v>0</v>
      </c>
      <c r="H80" s="48" t="s">
        <v>19</v>
      </c>
      <c r="I80" s="48" t="s">
        <v>16</v>
      </c>
      <c r="J80" s="48" t="s">
        <v>14</v>
      </c>
      <c r="K80" s="65">
        <v>100</v>
      </c>
      <c r="L80" s="48" t="s">
        <v>77</v>
      </c>
      <c r="M80" s="66">
        <f>D78</f>
        <v>0</v>
      </c>
      <c r="N80" s="48" t="s">
        <v>19</v>
      </c>
      <c r="O80" s="48"/>
      <c r="P80" s="59" t="e">
        <f>ROUND((D80-G80)*(K80/M80),2)/100</f>
        <v>#DIV/0!</v>
      </c>
      <c r="Q80" s="60" t="s">
        <v>93</v>
      </c>
    </row>
    <row r="81" spans="5:17" s="43" customFormat="1" x14ac:dyDescent="0.35">
      <c r="P81" s="61"/>
      <c r="Q81" s="50"/>
    </row>
    <row r="82" spans="5:17" s="43" customFormat="1" x14ac:dyDescent="0.35">
      <c r="P82" s="61"/>
      <c r="Q82" s="50"/>
    </row>
    <row r="83" spans="5:17" s="43" customFormat="1" x14ac:dyDescent="0.35">
      <c r="P83" s="61"/>
      <c r="Q83" s="50"/>
    </row>
    <row r="84" spans="5:17" s="43" customFormat="1" x14ac:dyDescent="0.35">
      <c r="E84" s="62"/>
      <c r="F84" s="63"/>
      <c r="P84" s="61"/>
      <c r="Q84" s="50"/>
    </row>
    <row r="85" spans="5:17" s="43" customFormat="1" x14ac:dyDescent="0.35">
      <c r="P85" s="61"/>
      <c r="Q85" s="50"/>
    </row>
    <row r="86" spans="5:17" s="43" customFormat="1" x14ac:dyDescent="0.35">
      <c r="P86" s="61"/>
      <c r="Q86" s="50"/>
    </row>
  </sheetData>
  <sheetProtection algorithmName="SHA-512" hashValue="0nd2cL+KqSBz0TmAFXVEkk5N9CI40kWDV8+XGmYrmBBLVrItqEYyHEjTBpJDIk64RxfmCB8QhLA2RaoQgPefaA==" saltValue="bCzAzRVogG1/BrZo+WzBrA==" spinCount="100000" sheet="1" objects="1" scenarios="1"/>
  <mergeCells count="2">
    <mergeCell ref="P53:P56"/>
    <mergeCell ref="A2:P2"/>
  </mergeCells>
  <printOptions horizontalCentered="1"/>
  <pageMargins left="0.23622047244094491" right="0.23622047244094491" top="0.19685039370078741" bottom="0.31496062992125984" header="0.31496062992125984" footer="0.31496062992125984"/>
  <pageSetup paperSize="9" scale="95" orientation="landscape" blackAndWhite="1" cellComments="asDisplayed" r:id="rId1"/>
  <headerFooter>
    <oddHeader xml:space="preserve">&amp;C
</oddHeader>
  </headerFooter>
  <rowBreaks count="2" manualBreakCount="2">
    <brk id="29" max="16383" man="1"/>
    <brk id="51" max="16383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7</vt:i4>
      </vt:variant>
    </vt:vector>
  </HeadingPairs>
  <TitlesOfParts>
    <vt:vector size="11" baseType="lpstr">
      <vt:lpstr>ตัวอย่าง นายก อบจ F</vt:lpstr>
      <vt:lpstr>ฟอร์ม นายก อบจ </vt:lpstr>
      <vt:lpstr>ตัวอย่าง สมาชิก อบจ  F</vt:lpstr>
      <vt:lpstr>ฟอร์ม สมาชิก อบจ </vt:lpstr>
      <vt:lpstr>'ตัวอย่าง นายก อบจ F'!Print_Area</vt:lpstr>
      <vt:lpstr>'ตัวอย่าง สมาชิก อบจ  F'!Print_Area</vt:lpstr>
      <vt:lpstr>'ฟอร์ม นายก อบจ '!Print_Area</vt:lpstr>
      <vt:lpstr>'ตัวอย่าง นายก อบจ F'!Print_Titles</vt:lpstr>
      <vt:lpstr>'ตัวอย่าง สมาชิก อบจ  F'!Print_Titles</vt:lpstr>
      <vt:lpstr>'ฟอร์ม นายก อบจ '!Print_Titles</vt:lpstr>
      <vt:lpstr>'ฟอร์ม สมาชิก อบจ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ECT0401-384</dc:creator>
  <cp:lastModifiedBy>ECT0401-384</cp:lastModifiedBy>
  <cp:lastPrinted>2020-02-13T08:16:04Z</cp:lastPrinted>
  <dcterms:created xsi:type="dcterms:W3CDTF">2020-02-05T08:43:59Z</dcterms:created>
  <dcterms:modified xsi:type="dcterms:W3CDTF">2020-02-17T07:06:35Z</dcterms:modified>
</cp:coreProperties>
</file>